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480" windowHeight="10980" tabRatio="756" activeTab="3"/>
  </bookViews>
  <sheets>
    <sheet name="0902 (проф)" sheetId="12" r:id="rId1"/>
    <sheet name="0902 (забол, неотл)" sheetId="17" r:id="rId2"/>
    <sheet name="0902 исследования" sheetId="19" r:id="rId3"/>
    <sheet name="0901, 0903, 0904" sheetId="16" r:id="rId4"/>
  </sheets>
  <definedNames>
    <definedName name="_xlnm.Print_Area" localSheetId="3">'0901, 0903, 0904'!$A$1:$L$31</definedName>
    <definedName name="_xlnm.Print_Area" localSheetId="1">'0902 (забол, неотл)'!$A$1:$L$38</definedName>
    <definedName name="_xlnm.Print_Area" localSheetId="0">'0902 (проф)'!$A$1:$L$37</definedName>
    <definedName name="_xlnm.Print_Area" localSheetId="2">'0902 исследования'!$A$1:$F$36</definedName>
  </definedNames>
  <calcPr calcId="145621"/>
</workbook>
</file>

<file path=xl/calcChain.xml><?xml version="1.0" encoding="utf-8"?>
<calcChain xmlns="http://schemas.openxmlformats.org/spreadsheetml/2006/main">
  <c r="O5" i="17" l="1"/>
  <c r="N6" i="17"/>
  <c r="N7" i="17"/>
  <c r="N8" i="17"/>
  <c r="N9" i="17"/>
  <c r="N10" i="17"/>
  <c r="N11" i="17"/>
  <c r="N12" i="17"/>
  <c r="N13" i="17"/>
  <c r="N14" i="17"/>
  <c r="N15" i="17"/>
  <c r="N16" i="17"/>
  <c r="N17" i="17"/>
  <c r="N5" i="17"/>
  <c r="O24" i="12"/>
  <c r="O22" i="12"/>
  <c r="M23" i="12"/>
  <c r="M24" i="12"/>
  <c r="M25" i="12"/>
  <c r="M26" i="12"/>
  <c r="M27" i="12"/>
  <c r="M28" i="12"/>
  <c r="M29" i="12"/>
  <c r="M30" i="12"/>
  <c r="M31" i="12"/>
  <c r="M32" i="12"/>
  <c r="M22" i="12"/>
  <c r="H36" i="12" l="1"/>
  <c r="C36" i="12"/>
  <c r="B36" i="12" s="1"/>
  <c r="H35" i="12" l="1"/>
  <c r="H34" i="12"/>
  <c r="H33" i="12"/>
  <c r="C34" i="17" l="1"/>
  <c r="B34" i="17" s="1"/>
  <c r="C35" i="17"/>
  <c r="B35" i="17" s="1"/>
  <c r="C36" i="17"/>
  <c r="B36" i="17" s="1"/>
  <c r="H19" i="17"/>
  <c r="C17" i="17"/>
  <c r="H17" i="17"/>
  <c r="C18" i="17"/>
  <c r="H18" i="17"/>
  <c r="C19" i="17"/>
  <c r="B18" i="17" l="1"/>
  <c r="B19" i="17"/>
  <c r="B17" i="17"/>
  <c r="O17" i="17" s="1"/>
  <c r="B36" i="19" l="1"/>
  <c r="B35" i="19" l="1"/>
  <c r="B34" i="19"/>
  <c r="B33" i="19"/>
  <c r="B32" i="19"/>
  <c r="B31" i="19"/>
  <c r="B30" i="19"/>
  <c r="B29" i="19"/>
  <c r="B28" i="19"/>
  <c r="F27" i="19"/>
  <c r="E27" i="19"/>
  <c r="D27" i="19"/>
  <c r="C27" i="19"/>
  <c r="B26" i="19"/>
  <c r="B25" i="19"/>
  <c r="B24" i="19"/>
  <c r="B23" i="19"/>
  <c r="B22" i="19"/>
  <c r="B21" i="19"/>
  <c r="B20" i="19"/>
  <c r="B19" i="19"/>
  <c r="F18" i="19"/>
  <c r="E18" i="19"/>
  <c r="D18" i="19"/>
  <c r="C18" i="19"/>
  <c r="B17" i="19"/>
  <c r="B16" i="19"/>
  <c r="B15" i="19"/>
  <c r="B14" i="19"/>
  <c r="F13" i="19"/>
  <c r="E13" i="19"/>
  <c r="D13" i="19"/>
  <c r="C13" i="19"/>
  <c r="B12" i="19"/>
  <c r="B11" i="19"/>
  <c r="B10" i="19"/>
  <c r="F9" i="19"/>
  <c r="E9" i="19"/>
  <c r="D9" i="19"/>
  <c r="C9" i="19"/>
  <c r="B8" i="19"/>
  <c r="B7" i="19"/>
  <c r="B6" i="19"/>
  <c r="F5" i="19"/>
  <c r="E5" i="19"/>
  <c r="D5" i="19"/>
  <c r="C5" i="19"/>
  <c r="B18" i="19" l="1"/>
  <c r="B13" i="19"/>
  <c r="B5" i="19"/>
  <c r="B27" i="19"/>
  <c r="B9" i="19"/>
  <c r="H5" i="17" l="1"/>
  <c r="H6" i="17"/>
  <c r="H7" i="17"/>
  <c r="H8" i="17"/>
  <c r="H9" i="17"/>
  <c r="H10" i="17"/>
  <c r="H11" i="17"/>
  <c r="H12" i="17"/>
  <c r="H13" i="17"/>
  <c r="H14" i="17"/>
  <c r="H15" i="17"/>
  <c r="C16" i="17"/>
  <c r="C20" i="17"/>
  <c r="C21" i="17"/>
  <c r="C33" i="12"/>
  <c r="C34" i="12"/>
  <c r="C35" i="12"/>
  <c r="G8" i="16" l="1"/>
  <c r="C33" i="17"/>
  <c r="B33" i="17" s="1"/>
  <c r="C22" i="16"/>
  <c r="B22" i="16" s="1"/>
  <c r="C23" i="16"/>
  <c r="B23" i="16" s="1"/>
  <c r="C6" i="16"/>
  <c r="B6" i="16" s="1"/>
  <c r="C7" i="16"/>
  <c r="B7" i="16" s="1"/>
  <c r="D8" i="16"/>
  <c r="E8" i="16"/>
  <c r="F8" i="16"/>
  <c r="D38" i="17"/>
  <c r="E38" i="17"/>
  <c r="F38" i="17"/>
  <c r="G38" i="17"/>
  <c r="C28" i="17"/>
  <c r="B28" i="17" s="1"/>
  <c r="C29" i="17"/>
  <c r="B29" i="17" s="1"/>
  <c r="C30" i="17"/>
  <c r="B30" i="17" s="1"/>
  <c r="C31" i="17"/>
  <c r="B31" i="17" s="1"/>
  <c r="C32" i="17"/>
  <c r="B32" i="17" s="1"/>
  <c r="C37" i="17"/>
  <c r="B37" i="17" s="1"/>
  <c r="C6" i="17"/>
  <c r="B6" i="17" s="1"/>
  <c r="O6" i="17" s="1"/>
  <c r="C7" i="17"/>
  <c r="B7" i="17" s="1"/>
  <c r="O7" i="17" s="1"/>
  <c r="C8" i="17"/>
  <c r="B8" i="17" s="1"/>
  <c r="O8" i="17" s="1"/>
  <c r="C9" i="17"/>
  <c r="B9" i="17" s="1"/>
  <c r="O9" i="17" s="1"/>
  <c r="C10" i="17"/>
  <c r="B10" i="17" s="1"/>
  <c r="O10" i="17" s="1"/>
  <c r="C11" i="17"/>
  <c r="B11" i="17" s="1"/>
  <c r="O11" i="17" s="1"/>
  <c r="C12" i="17"/>
  <c r="B12" i="17" s="1"/>
  <c r="O12" i="17" s="1"/>
  <c r="C13" i="17"/>
  <c r="B13" i="17" s="1"/>
  <c r="O13" i="17" s="1"/>
  <c r="C14" i="17"/>
  <c r="B14" i="17" s="1"/>
  <c r="O14" i="17" s="1"/>
  <c r="C15" i="17"/>
  <c r="B15" i="17" s="1"/>
  <c r="O15" i="17" s="1"/>
  <c r="C23" i="12"/>
  <c r="B23" i="12" s="1"/>
  <c r="O23" i="12" s="1"/>
  <c r="C24" i="12"/>
  <c r="B24" i="12" s="1"/>
  <c r="C25" i="12"/>
  <c r="B25" i="12" s="1"/>
  <c r="O25" i="12" s="1"/>
  <c r="C26" i="12"/>
  <c r="B26" i="12" s="1"/>
  <c r="O26" i="12" s="1"/>
  <c r="C27" i="12"/>
  <c r="B27" i="12" s="1"/>
  <c r="O27" i="12" s="1"/>
  <c r="C28" i="12"/>
  <c r="B28" i="12" s="1"/>
  <c r="O28" i="12" s="1"/>
  <c r="C29" i="12"/>
  <c r="B29" i="12" s="1"/>
  <c r="O29" i="12" s="1"/>
  <c r="C30" i="12"/>
  <c r="B30" i="12" s="1"/>
  <c r="O30" i="12" s="1"/>
  <c r="C31" i="12"/>
  <c r="B31" i="12" s="1"/>
  <c r="O31" i="12" s="1"/>
  <c r="C32" i="12"/>
  <c r="B32" i="12" s="1"/>
  <c r="O32" i="12" s="1"/>
  <c r="B33" i="12"/>
  <c r="B34" i="12"/>
  <c r="B35" i="12"/>
  <c r="H16" i="17"/>
  <c r="B16" i="17" s="1"/>
  <c r="O16" i="17" s="1"/>
  <c r="H20" i="17"/>
  <c r="B20" i="17" s="1"/>
  <c r="H21" i="17"/>
  <c r="B21" i="17" s="1"/>
  <c r="I22" i="17"/>
  <c r="J22" i="17"/>
  <c r="K22" i="17"/>
  <c r="L22" i="17"/>
  <c r="L37" i="12"/>
  <c r="I37" i="12"/>
  <c r="J37" i="12"/>
  <c r="K37" i="12"/>
  <c r="D24" i="16"/>
  <c r="L15" i="16"/>
  <c r="K15" i="16"/>
  <c r="J15" i="16"/>
  <c r="I15" i="16"/>
  <c r="H14" i="16"/>
  <c r="B14" i="16" s="1"/>
  <c r="H15" i="16" l="1"/>
  <c r="B15" i="16" s="1"/>
  <c r="C38" i="17"/>
  <c r="B38" i="17" s="1"/>
  <c r="D37" i="12"/>
  <c r="E31" i="16" l="1"/>
  <c r="F31" i="16"/>
  <c r="C21" i="16"/>
  <c r="B21" i="16" s="1"/>
  <c r="E24" i="16"/>
  <c r="F24" i="16"/>
  <c r="G24" i="16"/>
  <c r="C30" i="16"/>
  <c r="B30" i="16" s="1"/>
  <c r="D31" i="16"/>
  <c r="G31" i="16"/>
  <c r="C24" i="16" l="1"/>
  <c r="B24" i="16" s="1"/>
  <c r="C31" i="16"/>
  <c r="B31" i="16" s="1"/>
  <c r="D22" i="17"/>
  <c r="E22" i="17" l="1"/>
  <c r="F22" i="17"/>
  <c r="G22" i="17"/>
  <c r="E37" i="12"/>
  <c r="F37" i="12"/>
  <c r="G37" i="12"/>
  <c r="C5" i="17"/>
  <c r="B5" i="17" s="1"/>
  <c r="C22" i="17" l="1"/>
  <c r="H37" i="12"/>
  <c r="H22" i="17"/>
  <c r="B22" i="17" l="1"/>
  <c r="C37" i="12"/>
  <c r="C5" i="16" l="1"/>
  <c r="B5" i="16" s="1"/>
  <c r="C22" i="12" l="1"/>
  <c r="B37" i="12"/>
  <c r="B22" i="12" l="1"/>
  <c r="C8" i="16"/>
  <c r="B8" i="16" s="1"/>
</calcChain>
</file>

<file path=xl/sharedStrings.xml><?xml version="1.0" encoding="utf-8"?>
<sst xmlns="http://schemas.openxmlformats.org/spreadsheetml/2006/main" count="227" uniqueCount="93">
  <si>
    <t>Специальности</t>
  </si>
  <si>
    <t>ИТОГО</t>
  </si>
  <si>
    <t>Всего - ОМС</t>
  </si>
  <si>
    <t>Всего - бюджет</t>
  </si>
  <si>
    <t>I квартал - ОМС</t>
  </si>
  <si>
    <t>II квартал - ОМС</t>
  </si>
  <si>
    <t>III квартал - ОМС</t>
  </si>
  <si>
    <t>IV квартал - ОМС</t>
  </si>
  <si>
    <t>I квартал - бюджет</t>
  </si>
  <si>
    <t>II квартал - бюджет</t>
  </si>
  <si>
    <t>III квартал - бюджет</t>
  </si>
  <si>
    <t>IV квартал - бюджет</t>
  </si>
  <si>
    <t>Согласовано:</t>
  </si>
  <si>
    <t>(подпись)</t>
  </si>
  <si>
    <t>здравоохранения Курской области</t>
  </si>
  <si>
    <t>Главный врач</t>
  </si>
  <si>
    <t>ЗАДАНИЕ</t>
  </si>
  <si>
    <t xml:space="preserve">1. Амбулаторно-поликлиническая помощь </t>
  </si>
  <si>
    <t>ИТОГО:</t>
  </si>
  <si>
    <t>Утверждаю</t>
  </si>
  <si>
    <t>1.1 Амбулаторно-поликлиническая помощь, оказываемая с профилактическими и иными целями (количество посещений)</t>
  </si>
  <si>
    <t>в том числе</t>
  </si>
  <si>
    <t>в том числе:</t>
  </si>
  <si>
    <t>Профиль больничных коек</t>
  </si>
  <si>
    <t>2. Стационарная помощь (количество случаев госпитализации)</t>
  </si>
  <si>
    <t>(наименование учреждения)</t>
  </si>
  <si>
    <t>1.3 Амбулаторно-поликлиническая помощь, оказываемая в неотложной форме (количество посещений)</t>
  </si>
  <si>
    <t>Паллиативная медицинская помощь</t>
  </si>
  <si>
    <t xml:space="preserve">Скорая медицинская помощь </t>
  </si>
  <si>
    <t>3. Паллиативная медицинская помощь в стационарных условиях (количество койко-дней)</t>
  </si>
  <si>
    <t>1.2 Амбулаторно-поликлиническая помощь, оказываемая в связи с заболеваниями (количество обращений)</t>
  </si>
  <si>
    <t>4. Медицинская помощь в дневных стационарах всех типов (количество случаев лечения)</t>
  </si>
  <si>
    <t>5. Скорая медицинская помощь (число вызовов)</t>
  </si>
  <si>
    <t>Вид исследования</t>
  </si>
  <si>
    <t>1.4 Отдельные диагностические и лабораторные исследования (количество исследований)</t>
  </si>
  <si>
    <t>Приложение 3</t>
  </si>
  <si>
    <t>(наименование медицинской организации)</t>
  </si>
  <si>
    <t>Компьютерная томография всего, в том числе:</t>
  </si>
  <si>
    <t>без контрастирования</t>
  </si>
  <si>
    <t>с внутривенным контрастированием</t>
  </si>
  <si>
    <t>иные</t>
  </si>
  <si>
    <t>Магнитно-резонансная томография всего,     в том числе:</t>
  </si>
  <si>
    <t>Ультразвуковые исследования сердечно-сосудистой системы всего, в том числе:</t>
  </si>
  <si>
    <t>эхокардиография</t>
  </si>
  <si>
    <t>допплерография сосудов</t>
  </si>
  <si>
    <t>дуплексное сканирование сосудов</t>
  </si>
  <si>
    <t>Эндоскопические диагностические исследования всего, в том числе: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</si>
  <si>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</si>
  <si>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</si>
  <si>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</si>
  <si>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</si>
  <si>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</si>
  <si>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</si>
  <si>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</si>
  <si>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>Молекулярно-генетические исследования с целью выявления онкологических заболеваний всего, в том числе:</t>
  </si>
  <si>
    <t>EGFR</t>
  </si>
  <si>
    <t>BRAF</t>
  </si>
  <si>
    <t>KRAS</t>
  </si>
  <si>
    <t>NRAS</t>
  </si>
  <si>
    <t>BRCA 1,2</t>
  </si>
  <si>
    <t>патологоанатомичекие исследования с применением молекулярно-генетических методов in situ гибридизации ISH</t>
  </si>
  <si>
    <t>Лабораторные исследования на выявление новой коронавирусной инфекции всего</t>
  </si>
  <si>
    <t>Председатель комитета</t>
  </si>
  <si>
    <t>__________________ Е.В. Письменная</t>
  </si>
  <si>
    <t xml:space="preserve">      "______"________________ 2022 г.</t>
  </si>
  <si>
    <t>на реализацию объемов медицинской помощи в 2022 году</t>
  </si>
  <si>
    <t>"______" _________________ 2022 г.</t>
  </si>
  <si>
    <t>Патологоанатомические исследования биопсийного (операционного) материала с целью выявления онкологических заболеваний и подбора противоопухолевой лекарственной терапии</t>
  </si>
  <si>
    <t>Педиатрия (общая)</t>
  </si>
  <si>
    <t>Терапия (общая)</t>
  </si>
  <si>
    <t>Урология</t>
  </si>
  <si>
    <t>Хирургия (общая)</t>
  </si>
  <si>
    <t>Онкология</t>
  </si>
  <si>
    <t>Акушерство - гинекология</t>
  </si>
  <si>
    <t>Офтальмология</t>
  </si>
  <si>
    <t>Неврология</t>
  </si>
  <si>
    <t>Отоларингология</t>
  </si>
  <si>
    <t>Дерматология</t>
  </si>
  <si>
    <t>Стоматология</t>
  </si>
  <si>
    <t>Психиатрия</t>
  </si>
  <si>
    <t>Наркология</t>
  </si>
  <si>
    <t>Фтизиатрия</t>
  </si>
  <si>
    <t>Венерология</t>
  </si>
  <si>
    <t>Энлокринология</t>
  </si>
  <si>
    <t>Инфекционные болезни</t>
  </si>
  <si>
    <t>Акушерство - гинеколошия</t>
  </si>
  <si>
    <t>Терапевтические (общие)</t>
  </si>
  <si>
    <t>Хирургические (общие)</t>
  </si>
  <si>
    <t>Педиатрические</t>
  </si>
  <si>
    <t>Гинекологические</t>
  </si>
  <si>
    <t>ОБУЗ "Черемисиновская ЦРБ"</t>
  </si>
  <si>
    <t>__________________________В.А. Головин</t>
  </si>
  <si>
    <t>Хирургические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</si>
</sst>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 Cyr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</font>
    <font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/>
    <xf numFmtId="0" fontId="1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3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 inden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1" fillId="3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 applyFont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6" fillId="0" borderId="1" xfId="0" applyFont="1" applyBorder="1"/>
    <xf numFmtId="0" fontId="16" fillId="2" borderId="3" xfId="0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 wrapText="1"/>
    </xf>
    <xf numFmtId="3" fontId="16" fillId="0" borderId="5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left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16" fillId="0" borderId="1" xfId="0" applyFont="1" applyFill="1" applyBorder="1"/>
    <xf numFmtId="0" fontId="16" fillId="0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/>
    <xf numFmtId="0" fontId="1" fillId="0" borderId="3" xfId="0" applyFont="1" applyFill="1" applyBorder="1" applyAlignment="1">
      <alignment vertical="top"/>
    </xf>
    <xf numFmtId="3" fontId="1" fillId="0" borderId="4" xfId="0" applyNumberFormat="1" applyFont="1" applyFill="1" applyBorder="1" applyAlignment="1">
      <alignment horizontal="right" wrapText="1"/>
    </xf>
    <xf numFmtId="3" fontId="4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66"/>
  <sheetViews>
    <sheetView view="pageBreakPreview" topLeftCell="A13" zoomScale="112" zoomScaleSheetLayoutView="112" workbookViewId="0">
      <selection activeCell="G33" sqref="G33"/>
    </sheetView>
  </sheetViews>
  <sheetFormatPr defaultRowHeight="12.75" x14ac:dyDescent="0.2"/>
  <cols>
    <col min="1" max="1" width="39" customWidth="1"/>
    <col min="2" max="2" width="13.5703125" customWidth="1"/>
    <col min="3" max="3" width="16" customWidth="1"/>
    <col min="4" max="7" width="14.42578125" customWidth="1"/>
    <col min="8" max="8" width="16.140625" customWidth="1"/>
    <col min="9" max="9" width="14.42578125" customWidth="1"/>
    <col min="10" max="10" width="14.7109375" customWidth="1"/>
    <col min="11" max="11" width="15.7109375" customWidth="1"/>
    <col min="12" max="12" width="14.5703125" customWidth="1"/>
    <col min="13" max="13" width="13.140625" style="14" customWidth="1"/>
    <col min="14" max="14" width="13.28515625" customWidth="1"/>
  </cols>
  <sheetData>
    <row r="1" spans="1:13" ht="15.75" x14ac:dyDescent="0.25">
      <c r="K1" s="76" t="s">
        <v>35</v>
      </c>
      <c r="L1" s="76"/>
    </row>
    <row r="2" spans="1:13" ht="15.75" x14ac:dyDescent="0.25">
      <c r="A2" s="83" t="s">
        <v>12</v>
      </c>
      <c r="B2" s="83"/>
      <c r="I2" s="1"/>
      <c r="J2" s="82" t="s">
        <v>19</v>
      </c>
      <c r="K2" s="82"/>
      <c r="L2" s="82"/>
    </row>
    <row r="3" spans="1:13" ht="14.25" customHeight="1" x14ac:dyDescent="0.25">
      <c r="A3" s="84" t="s">
        <v>15</v>
      </c>
      <c r="B3" s="84"/>
      <c r="I3" s="1"/>
      <c r="J3" s="85" t="s">
        <v>62</v>
      </c>
      <c r="K3" s="85"/>
      <c r="L3" s="85"/>
    </row>
    <row r="4" spans="1:13" ht="15.75" x14ac:dyDescent="0.25">
      <c r="A4" s="89"/>
      <c r="B4" s="89"/>
      <c r="J4" s="82" t="s">
        <v>14</v>
      </c>
      <c r="K4" s="82"/>
      <c r="L4" s="82"/>
    </row>
    <row r="5" spans="1:13" ht="27.75" customHeight="1" x14ac:dyDescent="0.25">
      <c r="A5" s="88" t="s">
        <v>90</v>
      </c>
      <c r="B5" s="88"/>
      <c r="J5" s="82"/>
      <c r="K5" s="82"/>
      <c r="L5" s="82"/>
    </row>
    <row r="6" spans="1:13" ht="15.75" x14ac:dyDescent="0.25">
      <c r="A6" s="87" t="s">
        <v>25</v>
      </c>
      <c r="B6" s="87"/>
      <c r="J6" s="82" t="s">
        <v>63</v>
      </c>
      <c r="K6" s="82"/>
      <c r="L6" s="82"/>
    </row>
    <row r="7" spans="1:13" ht="46.5" customHeight="1" x14ac:dyDescent="0.25">
      <c r="A7" s="81" t="s">
        <v>91</v>
      </c>
      <c r="B7" s="81"/>
      <c r="I7" s="86" t="s">
        <v>13</v>
      </c>
      <c r="J7" s="86"/>
      <c r="K7" s="86"/>
      <c r="L7" s="86"/>
    </row>
    <row r="8" spans="1:13" ht="15.75" x14ac:dyDescent="0.25">
      <c r="A8" s="87" t="s">
        <v>13</v>
      </c>
      <c r="B8" s="87"/>
      <c r="I8" s="1"/>
      <c r="J8" s="1"/>
      <c r="K8" s="1"/>
      <c r="L8" s="1"/>
    </row>
    <row r="9" spans="1:13" ht="32.25" customHeight="1" x14ac:dyDescent="0.25">
      <c r="A9" s="81" t="s">
        <v>64</v>
      </c>
      <c r="B9" s="81"/>
      <c r="C9" s="8"/>
      <c r="I9" s="9"/>
      <c r="J9" s="82" t="s">
        <v>66</v>
      </c>
      <c r="K9" s="82"/>
      <c r="L9" s="82"/>
      <c r="M9" s="15"/>
    </row>
    <row r="10" spans="1:13" ht="15.75" x14ac:dyDescent="0.25">
      <c r="A10" s="6"/>
      <c r="B10" s="6"/>
      <c r="C10" s="6"/>
      <c r="I10" s="2"/>
      <c r="J10" s="2"/>
      <c r="K10" s="2"/>
      <c r="L10" s="2"/>
    </row>
    <row r="11" spans="1:13" ht="15.75" x14ac:dyDescent="0.25">
      <c r="A11" s="2"/>
    </row>
    <row r="12" spans="1:13" ht="18.75" x14ac:dyDescent="0.3">
      <c r="A12" s="75" t="s">
        <v>16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3" s="5" customFormat="1" ht="18.75" x14ac:dyDescent="0.3">
      <c r="A13" s="75" t="s">
        <v>90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4"/>
    </row>
    <row r="14" spans="1:13" x14ac:dyDescent="0.2">
      <c r="A14" s="78" t="s">
        <v>36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3" ht="18.75" x14ac:dyDescent="0.3">
      <c r="A15" s="75" t="s">
        <v>65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3" x14ac:dyDescent="0.2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20" ht="18.75" x14ac:dyDescent="0.3">
      <c r="A17" s="79" t="s">
        <v>17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20" ht="24.95" customHeight="1" x14ac:dyDescent="0.2">
      <c r="A18" s="80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20" ht="18.75" customHeight="1" x14ac:dyDescent="0.2">
      <c r="A19" s="77" t="s">
        <v>0</v>
      </c>
      <c r="B19" s="77" t="s">
        <v>1</v>
      </c>
      <c r="C19" s="77" t="s">
        <v>21</v>
      </c>
      <c r="D19" s="77"/>
      <c r="E19" s="77"/>
      <c r="F19" s="77"/>
      <c r="G19" s="77"/>
      <c r="H19" s="77"/>
      <c r="I19" s="77"/>
      <c r="J19" s="77"/>
      <c r="K19" s="77"/>
      <c r="L19" s="77"/>
      <c r="O19" s="22"/>
      <c r="P19" s="22"/>
      <c r="Q19" s="22"/>
      <c r="R19" s="22"/>
      <c r="S19" s="22"/>
      <c r="T19" s="22"/>
    </row>
    <row r="20" spans="1:20" ht="15.75" x14ac:dyDescent="0.2">
      <c r="A20" s="77"/>
      <c r="B20" s="77"/>
      <c r="C20" s="77" t="s">
        <v>2</v>
      </c>
      <c r="D20" s="77" t="s">
        <v>21</v>
      </c>
      <c r="E20" s="77"/>
      <c r="F20" s="77"/>
      <c r="G20" s="77"/>
      <c r="H20" s="77" t="s">
        <v>3</v>
      </c>
      <c r="I20" s="77" t="s">
        <v>21</v>
      </c>
      <c r="J20" s="77"/>
      <c r="K20" s="77"/>
      <c r="L20" s="77"/>
      <c r="O20" s="22"/>
      <c r="P20" s="22"/>
      <c r="Q20" s="22"/>
      <c r="R20" s="22"/>
      <c r="S20" s="22"/>
      <c r="T20" s="22"/>
    </row>
    <row r="21" spans="1:20" ht="40.5" customHeight="1" x14ac:dyDescent="0.2">
      <c r="A21" s="77"/>
      <c r="B21" s="77"/>
      <c r="C21" s="77"/>
      <c r="D21" s="34" t="s">
        <v>4</v>
      </c>
      <c r="E21" s="34" t="s">
        <v>5</v>
      </c>
      <c r="F21" s="34" t="s">
        <v>6</v>
      </c>
      <c r="G21" s="34" t="s">
        <v>7</v>
      </c>
      <c r="H21" s="77"/>
      <c r="I21" s="34" t="s">
        <v>8</v>
      </c>
      <c r="J21" s="34" t="s">
        <v>9</v>
      </c>
      <c r="K21" s="34" t="s">
        <v>10</v>
      </c>
      <c r="L21" s="34" t="s">
        <v>11</v>
      </c>
      <c r="O21" s="22"/>
      <c r="P21" s="22"/>
      <c r="Q21" s="22"/>
      <c r="R21" s="22"/>
      <c r="S21" s="22"/>
      <c r="T21" s="22"/>
    </row>
    <row r="22" spans="1:20" ht="18.75" customHeight="1" x14ac:dyDescent="0.25">
      <c r="A22" s="43" t="s">
        <v>68</v>
      </c>
      <c r="B22" s="7">
        <f>C22+H22</f>
        <v>4600</v>
      </c>
      <c r="C22" s="7">
        <f>SUM(D22:G22)</f>
        <v>4600</v>
      </c>
      <c r="D22" s="49">
        <v>1150</v>
      </c>
      <c r="E22" s="49">
        <v>1150</v>
      </c>
      <c r="F22" s="49">
        <v>1150</v>
      </c>
      <c r="G22" s="49">
        <v>1150</v>
      </c>
      <c r="H22" s="72">
        <v>0</v>
      </c>
      <c r="I22" s="52">
        <v>0</v>
      </c>
      <c r="J22" s="52">
        <v>0</v>
      </c>
      <c r="K22" s="52">
        <v>0</v>
      </c>
      <c r="L22" s="53">
        <v>0</v>
      </c>
      <c r="M22" s="14">
        <f>N22/4</f>
        <v>1150</v>
      </c>
      <c r="N22" s="21">
        <v>4600</v>
      </c>
      <c r="O22" s="30">
        <f>B22-N22</f>
        <v>0</v>
      </c>
      <c r="P22" s="22"/>
      <c r="Q22" s="22"/>
      <c r="R22" s="30"/>
      <c r="S22" s="22"/>
      <c r="T22" s="22"/>
    </row>
    <row r="23" spans="1:20" ht="18.75" customHeight="1" x14ac:dyDescent="0.25">
      <c r="A23" s="44" t="s">
        <v>69</v>
      </c>
      <c r="B23" s="7">
        <f t="shared" ref="B23:B35" si="0">C23+H23</f>
        <v>10019</v>
      </c>
      <c r="C23" s="7">
        <f t="shared" ref="C23:C35" si="1">SUM(D23:G23)</f>
        <v>10019</v>
      </c>
      <c r="D23" s="50">
        <v>2504</v>
      </c>
      <c r="E23" s="50">
        <v>2505</v>
      </c>
      <c r="F23" s="50">
        <v>2505</v>
      </c>
      <c r="G23" s="50">
        <v>2505</v>
      </c>
      <c r="H23" s="72">
        <v>0</v>
      </c>
      <c r="I23" s="50">
        <v>0</v>
      </c>
      <c r="J23" s="50">
        <v>0</v>
      </c>
      <c r="K23" s="50">
        <v>0</v>
      </c>
      <c r="L23" s="54">
        <v>0</v>
      </c>
      <c r="M23" s="14">
        <f t="shared" ref="M23:M32" si="2">N23/4</f>
        <v>2504.75</v>
      </c>
      <c r="N23" s="21">
        <v>10019</v>
      </c>
      <c r="O23" s="30">
        <f t="shared" ref="O23:O32" si="3">B23-N23</f>
        <v>0</v>
      </c>
      <c r="P23" s="23"/>
      <c r="Q23" s="22"/>
      <c r="R23" s="30"/>
      <c r="S23" s="22"/>
      <c r="T23" s="22"/>
    </row>
    <row r="24" spans="1:20" ht="18.75" customHeight="1" x14ac:dyDescent="0.25">
      <c r="A24" s="44" t="s">
        <v>70</v>
      </c>
      <c r="B24" s="7">
        <f t="shared" si="0"/>
        <v>0</v>
      </c>
      <c r="C24" s="7">
        <f t="shared" si="1"/>
        <v>0</v>
      </c>
      <c r="D24" s="50"/>
      <c r="E24" s="50"/>
      <c r="F24" s="50"/>
      <c r="G24" s="50"/>
      <c r="H24" s="72"/>
      <c r="I24" s="50"/>
      <c r="J24" s="50"/>
      <c r="K24" s="50"/>
      <c r="L24" s="54"/>
      <c r="M24" s="14">
        <f t="shared" si="2"/>
        <v>0</v>
      </c>
      <c r="N24" s="21">
        <v>0</v>
      </c>
      <c r="O24" s="30">
        <f t="shared" si="3"/>
        <v>0</v>
      </c>
      <c r="P24" s="24"/>
      <c r="Q24" s="22"/>
      <c r="R24" s="30"/>
      <c r="S24" s="22"/>
      <c r="T24" s="22"/>
    </row>
    <row r="25" spans="1:20" ht="18.75" customHeight="1" x14ac:dyDescent="0.25">
      <c r="A25" s="44" t="s">
        <v>71</v>
      </c>
      <c r="B25" s="7">
        <f t="shared" si="0"/>
        <v>1300</v>
      </c>
      <c r="C25" s="7">
        <f t="shared" si="1"/>
        <v>1300</v>
      </c>
      <c r="D25" s="50">
        <v>325</v>
      </c>
      <c r="E25" s="50">
        <v>325</v>
      </c>
      <c r="F25" s="50">
        <v>325</v>
      </c>
      <c r="G25" s="50">
        <v>325</v>
      </c>
      <c r="H25" s="72">
        <v>0</v>
      </c>
      <c r="I25" s="50">
        <v>0</v>
      </c>
      <c r="J25" s="50">
        <v>0</v>
      </c>
      <c r="K25" s="50">
        <v>0</v>
      </c>
      <c r="L25" s="54">
        <v>0</v>
      </c>
      <c r="M25" s="14">
        <f t="shared" si="2"/>
        <v>325</v>
      </c>
      <c r="N25" s="21">
        <v>1300</v>
      </c>
      <c r="O25" s="30">
        <f t="shared" si="3"/>
        <v>0</v>
      </c>
      <c r="P25" s="25"/>
      <c r="Q25" s="22"/>
      <c r="R25" s="30"/>
      <c r="S25" s="22"/>
      <c r="T25" s="22"/>
    </row>
    <row r="26" spans="1:20" ht="18.75" customHeight="1" x14ac:dyDescent="0.25">
      <c r="A26" s="45" t="s">
        <v>72</v>
      </c>
      <c r="B26" s="7">
        <f t="shared" si="0"/>
        <v>498</v>
      </c>
      <c r="C26" s="7">
        <f t="shared" si="1"/>
        <v>498</v>
      </c>
      <c r="D26" s="50">
        <v>124</v>
      </c>
      <c r="E26" s="50">
        <v>125</v>
      </c>
      <c r="F26" s="50">
        <v>125</v>
      </c>
      <c r="G26" s="50">
        <v>124</v>
      </c>
      <c r="H26" s="72">
        <v>0</v>
      </c>
      <c r="I26" s="50">
        <v>0</v>
      </c>
      <c r="J26" s="50">
        <v>0</v>
      </c>
      <c r="K26" s="50">
        <v>0</v>
      </c>
      <c r="L26" s="54">
        <v>0</v>
      </c>
      <c r="M26" s="14">
        <f t="shared" si="2"/>
        <v>124.5</v>
      </c>
      <c r="N26" s="21">
        <v>498</v>
      </c>
      <c r="O26" s="30">
        <f t="shared" si="3"/>
        <v>0</v>
      </c>
      <c r="P26" s="25"/>
      <c r="Q26" s="22"/>
      <c r="R26" s="30"/>
      <c r="S26" s="22"/>
      <c r="T26" s="22"/>
    </row>
    <row r="27" spans="1:20" ht="18.75" customHeight="1" x14ac:dyDescent="0.25">
      <c r="A27" s="45" t="s">
        <v>73</v>
      </c>
      <c r="B27" s="7">
        <f t="shared" si="0"/>
        <v>2400</v>
      </c>
      <c r="C27" s="7">
        <f t="shared" si="1"/>
        <v>2400</v>
      </c>
      <c r="D27" s="50">
        <v>600</v>
      </c>
      <c r="E27" s="50">
        <v>600</v>
      </c>
      <c r="F27" s="50">
        <v>600</v>
      </c>
      <c r="G27" s="50">
        <v>600</v>
      </c>
      <c r="H27" s="72">
        <v>0</v>
      </c>
      <c r="I27" s="50">
        <v>0</v>
      </c>
      <c r="J27" s="50">
        <v>0</v>
      </c>
      <c r="K27" s="50">
        <v>0</v>
      </c>
      <c r="L27" s="54">
        <v>0</v>
      </c>
      <c r="M27" s="14">
        <f t="shared" si="2"/>
        <v>600</v>
      </c>
      <c r="N27" s="21">
        <v>2400</v>
      </c>
      <c r="O27" s="30">
        <f t="shared" si="3"/>
        <v>0</v>
      </c>
      <c r="P27" s="25"/>
      <c r="Q27" s="22"/>
      <c r="R27" s="30"/>
      <c r="S27" s="22"/>
      <c r="T27" s="22"/>
    </row>
    <row r="28" spans="1:20" ht="18.75" customHeight="1" x14ac:dyDescent="0.25">
      <c r="A28" s="45" t="s">
        <v>74</v>
      </c>
      <c r="B28" s="7">
        <f t="shared" si="0"/>
        <v>1306</v>
      </c>
      <c r="C28" s="7">
        <f t="shared" si="1"/>
        <v>1306</v>
      </c>
      <c r="D28" s="50">
        <v>326</v>
      </c>
      <c r="E28" s="50">
        <v>327</v>
      </c>
      <c r="F28" s="50">
        <v>327</v>
      </c>
      <c r="G28" s="50">
        <v>326</v>
      </c>
      <c r="H28" s="72">
        <v>0</v>
      </c>
      <c r="I28" s="50">
        <v>0</v>
      </c>
      <c r="J28" s="50">
        <v>0</v>
      </c>
      <c r="K28" s="50">
        <v>0</v>
      </c>
      <c r="L28" s="54">
        <v>0</v>
      </c>
      <c r="M28" s="14">
        <f t="shared" si="2"/>
        <v>326.5</v>
      </c>
      <c r="N28" s="21">
        <v>1306</v>
      </c>
      <c r="O28" s="30">
        <f t="shared" si="3"/>
        <v>0</v>
      </c>
      <c r="P28" s="25"/>
      <c r="Q28" s="22"/>
      <c r="R28" s="30"/>
      <c r="S28" s="22"/>
      <c r="T28" s="22"/>
    </row>
    <row r="29" spans="1:20" ht="18.75" customHeight="1" x14ac:dyDescent="0.25">
      <c r="A29" s="44" t="s">
        <v>75</v>
      </c>
      <c r="B29" s="7">
        <f t="shared" si="0"/>
        <v>1412</v>
      </c>
      <c r="C29" s="7">
        <f t="shared" si="1"/>
        <v>1412</v>
      </c>
      <c r="D29" s="50">
        <v>353</v>
      </c>
      <c r="E29" s="50">
        <v>353</v>
      </c>
      <c r="F29" s="50">
        <v>353</v>
      </c>
      <c r="G29" s="50">
        <v>353</v>
      </c>
      <c r="H29" s="72">
        <v>0</v>
      </c>
      <c r="I29" s="50">
        <v>0</v>
      </c>
      <c r="J29" s="50">
        <v>0</v>
      </c>
      <c r="K29" s="50">
        <v>0</v>
      </c>
      <c r="L29" s="54">
        <v>0</v>
      </c>
      <c r="M29" s="14">
        <f t="shared" si="2"/>
        <v>353</v>
      </c>
      <c r="N29" s="21">
        <v>1412</v>
      </c>
      <c r="O29" s="30">
        <f t="shared" si="3"/>
        <v>0</v>
      </c>
      <c r="P29" s="25"/>
      <c r="Q29" s="22"/>
      <c r="R29" s="30"/>
      <c r="S29" s="22"/>
      <c r="T29" s="22"/>
    </row>
    <row r="30" spans="1:20" ht="18.75" customHeight="1" x14ac:dyDescent="0.25">
      <c r="A30" s="44" t="s">
        <v>76</v>
      </c>
      <c r="B30" s="7">
        <f t="shared" si="0"/>
        <v>1486</v>
      </c>
      <c r="C30" s="7">
        <f t="shared" si="1"/>
        <v>1486</v>
      </c>
      <c r="D30" s="50">
        <v>371</v>
      </c>
      <c r="E30" s="50">
        <v>371</v>
      </c>
      <c r="F30" s="50">
        <v>372</v>
      </c>
      <c r="G30" s="50">
        <v>372</v>
      </c>
      <c r="H30" s="72">
        <v>0</v>
      </c>
      <c r="I30" s="50">
        <v>0</v>
      </c>
      <c r="J30" s="50">
        <v>0</v>
      </c>
      <c r="K30" s="50">
        <v>0</v>
      </c>
      <c r="L30" s="54">
        <v>0</v>
      </c>
      <c r="M30" s="14">
        <f t="shared" si="2"/>
        <v>371.5</v>
      </c>
      <c r="N30" s="21">
        <v>1486</v>
      </c>
      <c r="O30" s="30">
        <f t="shared" si="3"/>
        <v>0</v>
      </c>
      <c r="P30" s="25"/>
      <c r="Q30" s="22"/>
      <c r="R30" s="30"/>
      <c r="S30" s="22"/>
      <c r="T30" s="22"/>
    </row>
    <row r="31" spans="1:20" ht="18.75" customHeight="1" x14ac:dyDescent="0.25">
      <c r="A31" s="44" t="s">
        <v>77</v>
      </c>
      <c r="B31" s="7">
        <f t="shared" si="0"/>
        <v>1406</v>
      </c>
      <c r="C31" s="7">
        <f t="shared" si="1"/>
        <v>1406</v>
      </c>
      <c r="D31" s="50">
        <v>351</v>
      </c>
      <c r="E31" s="50">
        <v>352</v>
      </c>
      <c r="F31" s="50">
        <v>352</v>
      </c>
      <c r="G31" s="50">
        <v>351</v>
      </c>
      <c r="H31" s="72">
        <v>0</v>
      </c>
      <c r="I31" s="50">
        <v>0</v>
      </c>
      <c r="J31" s="50">
        <v>0</v>
      </c>
      <c r="K31" s="50">
        <v>0</v>
      </c>
      <c r="L31" s="54">
        <v>0</v>
      </c>
      <c r="M31" s="14">
        <f t="shared" si="2"/>
        <v>351.5</v>
      </c>
      <c r="N31" s="21">
        <v>1406</v>
      </c>
      <c r="O31" s="30">
        <f t="shared" si="3"/>
        <v>0</v>
      </c>
      <c r="P31" s="25"/>
      <c r="Q31" s="22"/>
      <c r="R31" s="30"/>
      <c r="S31" s="22"/>
      <c r="T31" s="22"/>
    </row>
    <row r="32" spans="1:20" ht="18.75" customHeight="1" x14ac:dyDescent="0.25">
      <c r="A32" s="46" t="s">
        <v>78</v>
      </c>
      <c r="B32" s="7">
        <f t="shared" si="0"/>
        <v>1020</v>
      </c>
      <c r="C32" s="7">
        <f t="shared" si="1"/>
        <v>1020</v>
      </c>
      <c r="D32" s="50">
        <v>255</v>
      </c>
      <c r="E32" s="50">
        <v>255</v>
      </c>
      <c r="F32" s="50">
        <v>255</v>
      </c>
      <c r="G32" s="50">
        <v>255</v>
      </c>
      <c r="H32" s="72">
        <v>0</v>
      </c>
      <c r="I32" s="50">
        <v>0</v>
      </c>
      <c r="J32" s="50">
        <v>0</v>
      </c>
      <c r="K32" s="50">
        <v>0</v>
      </c>
      <c r="L32" s="54">
        <v>0</v>
      </c>
      <c r="M32" s="14">
        <f t="shared" si="2"/>
        <v>255</v>
      </c>
      <c r="N32" s="21">
        <v>1020</v>
      </c>
      <c r="O32" s="30">
        <f t="shared" si="3"/>
        <v>0</v>
      </c>
      <c r="P32" s="25"/>
      <c r="Q32" s="22"/>
      <c r="R32" s="30"/>
      <c r="S32" s="22"/>
      <c r="T32" s="22"/>
    </row>
    <row r="33" spans="1:20" ht="18.75" customHeight="1" x14ac:dyDescent="0.25">
      <c r="A33" s="47" t="s">
        <v>79</v>
      </c>
      <c r="B33" s="7">
        <f t="shared" si="0"/>
        <v>1729</v>
      </c>
      <c r="C33" s="7">
        <f t="shared" si="1"/>
        <v>0</v>
      </c>
      <c r="D33" s="51">
        <v>0</v>
      </c>
      <c r="E33" s="51">
        <v>0</v>
      </c>
      <c r="F33" s="51">
        <v>0</v>
      </c>
      <c r="G33" s="51">
        <v>0</v>
      </c>
      <c r="H33" s="55">
        <f t="shared" ref="H33:H37" si="4">SUM(I33:L33)</f>
        <v>1729</v>
      </c>
      <c r="I33" s="51">
        <v>433</v>
      </c>
      <c r="J33" s="51">
        <v>432</v>
      </c>
      <c r="K33" s="51">
        <v>432</v>
      </c>
      <c r="L33" s="56">
        <v>432</v>
      </c>
      <c r="N33" s="21"/>
      <c r="O33" s="29"/>
      <c r="P33" s="25"/>
      <c r="Q33" s="22"/>
      <c r="R33" s="30"/>
      <c r="S33" s="22"/>
      <c r="T33" s="22"/>
    </row>
    <row r="34" spans="1:20" ht="18.75" customHeight="1" x14ac:dyDescent="0.25">
      <c r="A34" s="48" t="s">
        <v>80</v>
      </c>
      <c r="B34" s="7">
        <f t="shared" si="0"/>
        <v>2200</v>
      </c>
      <c r="C34" s="7">
        <f t="shared" si="1"/>
        <v>0</v>
      </c>
      <c r="D34" s="51">
        <v>0</v>
      </c>
      <c r="E34" s="51">
        <v>0</v>
      </c>
      <c r="F34" s="51">
        <v>0</v>
      </c>
      <c r="G34" s="51">
        <v>0</v>
      </c>
      <c r="H34" s="55">
        <f t="shared" si="4"/>
        <v>2200</v>
      </c>
      <c r="I34" s="51">
        <v>550</v>
      </c>
      <c r="J34" s="51">
        <v>550</v>
      </c>
      <c r="K34" s="51">
        <v>550</v>
      </c>
      <c r="L34" s="56">
        <v>550</v>
      </c>
      <c r="N34" s="21"/>
      <c r="O34" s="29"/>
      <c r="P34" s="25"/>
      <c r="Q34" s="22"/>
      <c r="R34" s="30"/>
      <c r="S34" s="22"/>
      <c r="T34" s="22"/>
    </row>
    <row r="35" spans="1:20" ht="18.75" customHeight="1" x14ac:dyDescent="0.25">
      <c r="A35" s="48" t="s">
        <v>81</v>
      </c>
      <c r="B35" s="7">
        <f t="shared" si="0"/>
        <v>1300</v>
      </c>
      <c r="C35" s="7">
        <f t="shared" si="1"/>
        <v>0</v>
      </c>
      <c r="D35" s="51">
        <v>0</v>
      </c>
      <c r="E35" s="51">
        <v>0</v>
      </c>
      <c r="F35" s="51">
        <v>0</v>
      </c>
      <c r="G35" s="51">
        <v>0</v>
      </c>
      <c r="H35" s="55">
        <f t="shared" si="4"/>
        <v>1300</v>
      </c>
      <c r="I35" s="51">
        <v>325</v>
      </c>
      <c r="J35" s="51">
        <v>325</v>
      </c>
      <c r="K35" s="51">
        <v>325</v>
      </c>
      <c r="L35" s="56">
        <v>325</v>
      </c>
      <c r="N35" s="21"/>
      <c r="O35" s="29"/>
      <c r="P35" s="25"/>
      <c r="Q35" s="22"/>
      <c r="R35" s="30"/>
      <c r="S35" s="22"/>
      <c r="T35" s="22"/>
    </row>
    <row r="36" spans="1:20" ht="18.75" customHeight="1" x14ac:dyDescent="0.25">
      <c r="A36" s="48" t="s">
        <v>82</v>
      </c>
      <c r="B36" s="7">
        <f t="shared" ref="B36" si="5">C36+H36</f>
        <v>1999</v>
      </c>
      <c r="C36" s="7">
        <f t="shared" ref="C36" si="6">SUM(D36:G36)</f>
        <v>0</v>
      </c>
      <c r="D36" s="51">
        <v>0</v>
      </c>
      <c r="E36" s="51">
        <v>0</v>
      </c>
      <c r="F36" s="51">
        <v>0</v>
      </c>
      <c r="G36" s="51">
        <v>0</v>
      </c>
      <c r="H36" s="55">
        <f t="shared" si="4"/>
        <v>1999</v>
      </c>
      <c r="I36" s="51">
        <v>567</v>
      </c>
      <c r="J36" s="51">
        <v>567</v>
      </c>
      <c r="K36" s="51">
        <v>300</v>
      </c>
      <c r="L36" s="56">
        <v>565</v>
      </c>
      <c r="N36" s="21"/>
      <c r="O36" s="29"/>
      <c r="P36" s="25"/>
      <c r="Q36" s="22"/>
      <c r="R36" s="30"/>
      <c r="S36" s="22"/>
      <c r="T36" s="22"/>
    </row>
    <row r="37" spans="1:20" s="13" customFormat="1" ht="18.75" customHeight="1" x14ac:dyDescent="0.25">
      <c r="A37" s="11" t="s">
        <v>18</v>
      </c>
      <c r="B37" s="12">
        <f>C37+H37</f>
        <v>32675</v>
      </c>
      <c r="C37" s="12">
        <f>SUM(D37:G37)</f>
        <v>25447</v>
      </c>
      <c r="D37" s="12">
        <f>SUM(D22:D36)</f>
        <v>6359</v>
      </c>
      <c r="E37" s="12">
        <f>SUM(E22:E36)</f>
        <v>6363</v>
      </c>
      <c r="F37" s="12">
        <f>SUM(F22:F36)</f>
        <v>6364</v>
      </c>
      <c r="G37" s="12">
        <f>SUM(G22:G36)</f>
        <v>6361</v>
      </c>
      <c r="H37" s="12">
        <f t="shared" si="4"/>
        <v>7228</v>
      </c>
      <c r="I37" s="12">
        <f>SUM(I22:I36)</f>
        <v>1875</v>
      </c>
      <c r="J37" s="12">
        <f>SUM(J22:J36)</f>
        <v>1874</v>
      </c>
      <c r="K37" s="12">
        <f>SUM(K22:K36)</f>
        <v>1607</v>
      </c>
      <c r="L37" s="12">
        <f>SUM(L22:L36)</f>
        <v>1872</v>
      </c>
      <c r="M37" s="16"/>
      <c r="O37" s="27"/>
      <c r="P37" s="26"/>
      <c r="Q37" s="27"/>
      <c r="R37" s="27"/>
      <c r="S37" s="27"/>
      <c r="T37" s="27"/>
    </row>
    <row r="38" spans="1:20" x14ac:dyDescent="0.2">
      <c r="O38" s="22"/>
      <c r="P38" s="22"/>
      <c r="Q38" s="22"/>
      <c r="R38" s="22"/>
      <c r="S38" s="22"/>
      <c r="T38" s="22"/>
    </row>
    <row r="39" spans="1:20" x14ac:dyDescent="0.2">
      <c r="E39" s="21"/>
      <c r="F39" s="21"/>
      <c r="G39" s="21"/>
      <c r="O39" s="22"/>
      <c r="P39" s="22"/>
      <c r="Q39" s="22"/>
      <c r="R39" s="22"/>
      <c r="S39" s="22"/>
      <c r="T39" s="22"/>
    </row>
    <row r="40" spans="1:20" x14ac:dyDescent="0.2">
      <c r="O40" s="22"/>
      <c r="P40" s="22"/>
      <c r="Q40" s="22"/>
      <c r="R40" s="22"/>
      <c r="S40" s="22"/>
      <c r="T40" s="22"/>
    </row>
    <row r="41" spans="1:20" x14ac:dyDescent="0.2">
      <c r="O41" s="22"/>
      <c r="P41" s="22"/>
      <c r="Q41" s="22"/>
      <c r="R41" s="22"/>
      <c r="S41" s="22"/>
      <c r="T41" s="22"/>
    </row>
    <row r="42" spans="1:20" x14ac:dyDescent="0.2">
      <c r="D42" s="21"/>
      <c r="O42" s="22"/>
      <c r="P42" s="22"/>
      <c r="Q42" s="22"/>
      <c r="R42" s="22"/>
      <c r="S42" s="22"/>
      <c r="T42" s="22"/>
    </row>
    <row r="43" spans="1:20" x14ac:dyDescent="0.2">
      <c r="O43" s="22"/>
      <c r="P43" s="22"/>
      <c r="Q43" s="22"/>
      <c r="R43" s="22"/>
      <c r="S43" s="22"/>
      <c r="T43" s="22"/>
    </row>
    <row r="44" spans="1:20" x14ac:dyDescent="0.2">
      <c r="O44" s="22"/>
      <c r="P44" s="22"/>
      <c r="Q44" s="22"/>
      <c r="R44" s="22"/>
      <c r="S44" s="22"/>
      <c r="T44" s="22"/>
    </row>
    <row r="45" spans="1:20" x14ac:dyDescent="0.2">
      <c r="O45" s="22"/>
      <c r="P45" s="22"/>
      <c r="Q45" s="22"/>
      <c r="R45" s="22"/>
      <c r="S45" s="22"/>
      <c r="T45" s="22"/>
    </row>
    <row r="46" spans="1:20" x14ac:dyDescent="0.2">
      <c r="O46" s="22"/>
      <c r="P46" s="22"/>
      <c r="Q46" s="22"/>
      <c r="R46" s="22"/>
      <c r="S46" s="22"/>
      <c r="T46" s="22"/>
    </row>
    <row r="47" spans="1:20" x14ac:dyDescent="0.2">
      <c r="O47" s="22"/>
      <c r="P47" s="22"/>
      <c r="Q47" s="22"/>
      <c r="R47" s="22"/>
      <c r="S47" s="22"/>
      <c r="T47" s="22"/>
    </row>
    <row r="48" spans="1:20" x14ac:dyDescent="0.2">
      <c r="O48" s="22"/>
      <c r="P48" s="22"/>
      <c r="Q48" s="22"/>
      <c r="R48" s="22"/>
      <c r="S48" s="22"/>
      <c r="T48" s="22"/>
    </row>
    <row r="49" spans="15:20" x14ac:dyDescent="0.2">
      <c r="O49" s="22"/>
      <c r="P49" s="22"/>
      <c r="Q49" s="22"/>
      <c r="R49" s="22"/>
      <c r="S49" s="22"/>
      <c r="T49" s="22"/>
    </row>
    <row r="50" spans="15:20" x14ac:dyDescent="0.2">
      <c r="O50" s="22"/>
      <c r="P50" s="22"/>
      <c r="Q50" s="22"/>
      <c r="R50" s="22"/>
      <c r="S50" s="22"/>
      <c r="T50" s="22"/>
    </row>
    <row r="51" spans="15:20" x14ac:dyDescent="0.2">
      <c r="O51" s="22"/>
      <c r="P51" s="22"/>
      <c r="Q51" s="22"/>
      <c r="R51" s="22"/>
      <c r="S51" s="22"/>
      <c r="T51" s="22"/>
    </row>
    <row r="52" spans="15:20" x14ac:dyDescent="0.2">
      <c r="O52" s="22"/>
      <c r="P52" s="22"/>
      <c r="Q52" s="22"/>
      <c r="R52" s="22"/>
      <c r="S52" s="22"/>
      <c r="T52" s="22"/>
    </row>
    <row r="53" spans="15:20" x14ac:dyDescent="0.2">
      <c r="O53" s="22"/>
      <c r="P53" s="22"/>
      <c r="Q53" s="22"/>
      <c r="R53" s="22"/>
      <c r="S53" s="22"/>
      <c r="T53" s="22"/>
    </row>
    <row r="54" spans="15:20" x14ac:dyDescent="0.2">
      <c r="O54" s="22"/>
      <c r="P54" s="22"/>
      <c r="Q54" s="22"/>
      <c r="R54" s="22"/>
      <c r="S54" s="22"/>
      <c r="T54" s="22"/>
    </row>
    <row r="55" spans="15:20" x14ac:dyDescent="0.2">
      <c r="O55" s="22"/>
      <c r="P55" s="22"/>
      <c r="Q55" s="22"/>
      <c r="R55" s="22"/>
      <c r="S55" s="22"/>
      <c r="T55" s="22"/>
    </row>
    <row r="56" spans="15:20" x14ac:dyDescent="0.2">
      <c r="O56" s="22"/>
      <c r="P56" s="22"/>
      <c r="Q56" s="22"/>
      <c r="R56" s="22"/>
      <c r="S56" s="22"/>
      <c r="T56" s="22"/>
    </row>
    <row r="57" spans="15:20" x14ac:dyDescent="0.2">
      <c r="O57" s="22"/>
      <c r="P57" s="22"/>
      <c r="Q57" s="22"/>
      <c r="R57" s="22"/>
      <c r="S57" s="22"/>
      <c r="T57" s="22"/>
    </row>
    <row r="58" spans="15:20" x14ac:dyDescent="0.2">
      <c r="O58" s="22"/>
      <c r="P58" s="22"/>
      <c r="Q58" s="22"/>
      <c r="R58" s="22"/>
      <c r="S58" s="22"/>
      <c r="T58" s="22"/>
    </row>
    <row r="59" spans="15:20" x14ac:dyDescent="0.2">
      <c r="O59" s="22"/>
      <c r="P59" s="22"/>
      <c r="Q59" s="22"/>
      <c r="R59" s="22"/>
      <c r="S59" s="22"/>
      <c r="T59" s="22"/>
    </row>
    <row r="60" spans="15:20" x14ac:dyDescent="0.2">
      <c r="O60" s="22"/>
      <c r="P60" s="22"/>
      <c r="Q60" s="22"/>
      <c r="R60" s="22"/>
      <c r="S60" s="22"/>
      <c r="T60" s="22"/>
    </row>
    <row r="61" spans="15:20" x14ac:dyDescent="0.2">
      <c r="O61" s="22"/>
      <c r="P61" s="22"/>
      <c r="Q61" s="22"/>
      <c r="R61" s="22"/>
      <c r="S61" s="22"/>
      <c r="T61" s="22"/>
    </row>
    <row r="62" spans="15:20" x14ac:dyDescent="0.2">
      <c r="O62" s="22"/>
      <c r="P62" s="22"/>
      <c r="Q62" s="22"/>
      <c r="R62" s="22"/>
      <c r="S62" s="22"/>
      <c r="T62" s="22"/>
    </row>
    <row r="63" spans="15:20" x14ac:dyDescent="0.2">
      <c r="O63" s="22"/>
      <c r="P63" s="22"/>
      <c r="Q63" s="22"/>
      <c r="R63" s="22"/>
      <c r="S63" s="22"/>
      <c r="T63" s="22"/>
    </row>
    <row r="64" spans="15:20" x14ac:dyDescent="0.2">
      <c r="O64" s="22"/>
      <c r="P64" s="22"/>
      <c r="Q64" s="22"/>
      <c r="R64" s="22"/>
      <c r="S64" s="22"/>
      <c r="T64" s="22"/>
    </row>
    <row r="65" spans="15:20" x14ac:dyDescent="0.2">
      <c r="O65" s="22"/>
      <c r="P65" s="22"/>
      <c r="Q65" s="22"/>
      <c r="R65" s="22"/>
      <c r="S65" s="22"/>
      <c r="T65" s="22"/>
    </row>
    <row r="66" spans="15:20" x14ac:dyDescent="0.2">
      <c r="O66" s="22"/>
      <c r="P66" s="22"/>
      <c r="Q66" s="22"/>
      <c r="R66" s="22"/>
      <c r="S66" s="22"/>
      <c r="T66" s="22"/>
    </row>
  </sheetData>
  <mergeCells count="29">
    <mergeCell ref="A7:B7"/>
    <mergeCell ref="I7:L7"/>
    <mergeCell ref="A8:B8"/>
    <mergeCell ref="A5:B5"/>
    <mergeCell ref="A4:B4"/>
    <mergeCell ref="J5:L5"/>
    <mergeCell ref="A6:B6"/>
    <mergeCell ref="J6:L6"/>
    <mergeCell ref="A2:B2"/>
    <mergeCell ref="J2:L2"/>
    <mergeCell ref="A3:B3"/>
    <mergeCell ref="J3:L3"/>
    <mergeCell ref="J4:L4"/>
    <mergeCell ref="A15:L15"/>
    <mergeCell ref="K1:L1"/>
    <mergeCell ref="H20:H21"/>
    <mergeCell ref="I20:L20"/>
    <mergeCell ref="A12:L12"/>
    <mergeCell ref="A13:L13"/>
    <mergeCell ref="A14:L14"/>
    <mergeCell ref="A17:L17"/>
    <mergeCell ref="A18:L18"/>
    <mergeCell ref="A19:A21"/>
    <mergeCell ref="B19:B21"/>
    <mergeCell ref="C19:L19"/>
    <mergeCell ref="C20:C21"/>
    <mergeCell ref="D20:G20"/>
    <mergeCell ref="A9:B9"/>
    <mergeCell ref="J9:L9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6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38"/>
  <sheetViews>
    <sheetView view="pageBreakPreview" topLeftCell="A16" zoomScale="93" zoomScaleSheetLayoutView="93" workbookViewId="0">
      <selection activeCell="F30" sqref="F30"/>
    </sheetView>
  </sheetViews>
  <sheetFormatPr defaultRowHeight="12.75" x14ac:dyDescent="0.2"/>
  <cols>
    <col min="1" max="1" width="32.5703125" customWidth="1"/>
    <col min="2" max="2" width="13.5703125" customWidth="1"/>
    <col min="3" max="3" width="16" customWidth="1"/>
    <col min="4" max="7" width="14.5703125" customWidth="1"/>
    <col min="8" max="8" width="16.140625" customWidth="1"/>
    <col min="9" max="12" width="14.5703125" customWidth="1"/>
    <col min="13" max="13" width="13.140625" style="14" customWidth="1"/>
    <col min="14" max="14" width="13.28515625" customWidth="1"/>
  </cols>
  <sheetData>
    <row r="1" spans="1:15" ht="24.95" customHeight="1" x14ac:dyDescent="0.2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s="14" customFormat="1" ht="18.75" customHeight="1" x14ac:dyDescent="0.2">
      <c r="A2" s="77" t="s">
        <v>0</v>
      </c>
      <c r="B2" s="77" t="s">
        <v>1</v>
      </c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</row>
    <row r="3" spans="1:15" s="14" customFormat="1" ht="15.75" customHeight="1" x14ac:dyDescent="0.2">
      <c r="A3" s="77"/>
      <c r="B3" s="77"/>
      <c r="C3" s="77" t="s">
        <v>2</v>
      </c>
      <c r="D3" s="77" t="s">
        <v>21</v>
      </c>
      <c r="E3" s="77"/>
      <c r="F3" s="77"/>
      <c r="G3" s="77"/>
      <c r="H3" s="77" t="s">
        <v>3</v>
      </c>
      <c r="I3" s="77" t="s">
        <v>21</v>
      </c>
      <c r="J3" s="77"/>
      <c r="K3" s="77"/>
      <c r="L3" s="77"/>
    </row>
    <row r="4" spans="1:15" s="14" customFormat="1" ht="40.5" customHeight="1" x14ac:dyDescent="0.2">
      <c r="A4" s="77"/>
      <c r="B4" s="77"/>
      <c r="C4" s="77"/>
      <c r="D4" s="34" t="s">
        <v>4</v>
      </c>
      <c r="E4" s="34" t="s">
        <v>5</v>
      </c>
      <c r="F4" s="34" t="s">
        <v>6</v>
      </c>
      <c r="G4" s="34" t="s">
        <v>7</v>
      </c>
      <c r="H4" s="77"/>
      <c r="I4" s="34" t="s">
        <v>8</v>
      </c>
      <c r="J4" s="34" t="s">
        <v>9</v>
      </c>
      <c r="K4" s="34" t="s">
        <v>10</v>
      </c>
      <c r="L4" s="34" t="s">
        <v>11</v>
      </c>
    </row>
    <row r="5" spans="1:15" s="14" customFormat="1" ht="18.75" customHeight="1" x14ac:dyDescent="0.25">
      <c r="A5" s="57" t="s">
        <v>83</v>
      </c>
      <c r="B5" s="7">
        <f>C5+H5</f>
        <v>127</v>
      </c>
      <c r="C5" s="33">
        <f>SUM(D5:G5)</f>
        <v>127</v>
      </c>
      <c r="D5" s="49">
        <v>31</v>
      </c>
      <c r="E5" s="49">
        <v>32</v>
      </c>
      <c r="F5" s="49">
        <v>32</v>
      </c>
      <c r="G5" s="49">
        <v>32</v>
      </c>
      <c r="H5" s="7">
        <f t="shared" ref="H5:H15" si="0">SUM(I5:L5)</f>
        <v>0</v>
      </c>
      <c r="I5" s="64">
        <v>0</v>
      </c>
      <c r="J5" s="64">
        <v>0</v>
      </c>
      <c r="K5" s="64">
        <v>0</v>
      </c>
      <c r="L5" s="65">
        <v>0</v>
      </c>
      <c r="M5" s="74">
        <v>127</v>
      </c>
      <c r="N5" s="14">
        <f>M5/4</f>
        <v>31.75</v>
      </c>
      <c r="O5" s="74">
        <f>M5-B5</f>
        <v>0</v>
      </c>
    </row>
    <row r="6" spans="1:15" s="14" customFormat="1" ht="18.75" customHeight="1" x14ac:dyDescent="0.25">
      <c r="A6" s="58" t="s">
        <v>68</v>
      </c>
      <c r="B6" s="7">
        <f t="shared" ref="B6:B21" si="1">C6+H6</f>
        <v>1414</v>
      </c>
      <c r="C6" s="33">
        <f t="shared" ref="C6:C21" si="2">SUM(D6:G6)</f>
        <v>1414</v>
      </c>
      <c r="D6" s="49">
        <v>353</v>
      </c>
      <c r="E6" s="49">
        <v>354</v>
      </c>
      <c r="F6" s="49">
        <v>354</v>
      </c>
      <c r="G6" s="49">
        <v>353</v>
      </c>
      <c r="H6" s="7">
        <f t="shared" si="0"/>
        <v>0</v>
      </c>
      <c r="I6" s="52">
        <v>0</v>
      </c>
      <c r="J6" s="52">
        <v>0</v>
      </c>
      <c r="K6" s="52">
        <v>0</v>
      </c>
      <c r="L6" s="53">
        <v>0</v>
      </c>
      <c r="M6" s="74">
        <v>1414</v>
      </c>
      <c r="N6" s="14">
        <f t="shared" ref="N6:N17" si="3">M6/4</f>
        <v>353.5</v>
      </c>
      <c r="O6" s="74">
        <f t="shared" ref="O6:O17" si="4">M6-B6</f>
        <v>0</v>
      </c>
    </row>
    <row r="7" spans="1:15" s="14" customFormat="1" ht="18.75" customHeight="1" x14ac:dyDescent="0.25">
      <c r="A7" s="59" t="s">
        <v>69</v>
      </c>
      <c r="B7" s="7">
        <f t="shared" si="1"/>
        <v>7313</v>
      </c>
      <c r="C7" s="33">
        <f t="shared" si="2"/>
        <v>7313</v>
      </c>
      <c r="D7" s="49">
        <v>1828</v>
      </c>
      <c r="E7" s="49">
        <v>1828</v>
      </c>
      <c r="F7" s="49">
        <v>1829</v>
      </c>
      <c r="G7" s="49">
        <v>1828</v>
      </c>
      <c r="H7" s="7">
        <f t="shared" si="0"/>
        <v>0</v>
      </c>
      <c r="I7" s="50">
        <v>0</v>
      </c>
      <c r="J7" s="50">
        <v>0</v>
      </c>
      <c r="K7" s="50">
        <v>0</v>
      </c>
      <c r="L7" s="54">
        <v>0</v>
      </c>
      <c r="M7" s="74">
        <v>7313</v>
      </c>
      <c r="N7" s="14">
        <f t="shared" si="3"/>
        <v>1828.25</v>
      </c>
      <c r="O7" s="74">
        <f t="shared" si="4"/>
        <v>0</v>
      </c>
    </row>
    <row r="8" spans="1:15" s="14" customFormat="1" ht="18.75" customHeight="1" x14ac:dyDescent="0.25">
      <c r="A8" s="59" t="s">
        <v>84</v>
      </c>
      <c r="B8" s="7">
        <f t="shared" si="1"/>
        <v>250</v>
      </c>
      <c r="C8" s="33">
        <f t="shared" si="2"/>
        <v>250</v>
      </c>
      <c r="D8" s="49">
        <v>62</v>
      </c>
      <c r="E8" s="49">
        <v>63</v>
      </c>
      <c r="F8" s="49">
        <v>63</v>
      </c>
      <c r="G8" s="49">
        <v>62</v>
      </c>
      <c r="H8" s="7">
        <f t="shared" si="0"/>
        <v>0</v>
      </c>
      <c r="I8" s="50">
        <v>0</v>
      </c>
      <c r="J8" s="50">
        <v>0</v>
      </c>
      <c r="K8" s="50">
        <v>0</v>
      </c>
      <c r="L8" s="54">
        <v>0</v>
      </c>
      <c r="M8" s="74">
        <v>250</v>
      </c>
      <c r="N8" s="14">
        <f t="shared" si="3"/>
        <v>62.5</v>
      </c>
      <c r="O8" s="74">
        <f t="shared" si="4"/>
        <v>0</v>
      </c>
    </row>
    <row r="9" spans="1:15" s="14" customFormat="1" ht="18.75" customHeight="1" x14ac:dyDescent="0.25">
      <c r="A9" s="59" t="s">
        <v>70</v>
      </c>
      <c r="B9" s="7">
        <f t="shared" si="1"/>
        <v>54</v>
      </c>
      <c r="C9" s="33">
        <f t="shared" si="2"/>
        <v>54</v>
      </c>
      <c r="D9" s="49">
        <v>13</v>
      </c>
      <c r="E9" s="49">
        <v>14</v>
      </c>
      <c r="F9" s="49">
        <v>14</v>
      </c>
      <c r="G9" s="49">
        <v>13</v>
      </c>
      <c r="H9" s="7">
        <f t="shared" si="0"/>
        <v>0</v>
      </c>
      <c r="I9" s="50">
        <v>0</v>
      </c>
      <c r="J9" s="50">
        <v>0</v>
      </c>
      <c r="K9" s="50">
        <v>0</v>
      </c>
      <c r="L9" s="54">
        <v>0</v>
      </c>
      <c r="M9" s="74">
        <v>54</v>
      </c>
      <c r="N9" s="14">
        <f t="shared" si="3"/>
        <v>13.5</v>
      </c>
      <c r="O9" s="74">
        <f t="shared" si="4"/>
        <v>0</v>
      </c>
    </row>
    <row r="10" spans="1:15" s="14" customFormat="1" ht="18.75" customHeight="1" x14ac:dyDescent="0.25">
      <c r="A10" s="59" t="s">
        <v>71</v>
      </c>
      <c r="B10" s="7">
        <f t="shared" si="1"/>
        <v>935</v>
      </c>
      <c r="C10" s="33">
        <f t="shared" si="2"/>
        <v>935</v>
      </c>
      <c r="D10" s="49">
        <v>233</v>
      </c>
      <c r="E10" s="49">
        <v>234</v>
      </c>
      <c r="F10" s="49">
        <v>234</v>
      </c>
      <c r="G10" s="49">
        <v>234</v>
      </c>
      <c r="H10" s="7">
        <f t="shared" si="0"/>
        <v>0</v>
      </c>
      <c r="I10" s="50">
        <v>0</v>
      </c>
      <c r="J10" s="50">
        <v>0</v>
      </c>
      <c r="K10" s="50">
        <v>0</v>
      </c>
      <c r="L10" s="54">
        <v>0</v>
      </c>
      <c r="M10" s="74">
        <v>935</v>
      </c>
      <c r="N10" s="14">
        <f t="shared" si="3"/>
        <v>233.75</v>
      </c>
      <c r="O10" s="74">
        <f t="shared" si="4"/>
        <v>0</v>
      </c>
    </row>
    <row r="11" spans="1:15" s="14" customFormat="1" ht="18.75" customHeight="1" x14ac:dyDescent="0.25">
      <c r="A11" s="60" t="s">
        <v>72</v>
      </c>
      <c r="B11" s="7">
        <f t="shared" si="1"/>
        <v>645</v>
      </c>
      <c r="C11" s="33">
        <f t="shared" si="2"/>
        <v>645</v>
      </c>
      <c r="D11" s="49">
        <v>161</v>
      </c>
      <c r="E11" s="49">
        <v>161</v>
      </c>
      <c r="F11" s="49">
        <v>162</v>
      </c>
      <c r="G11" s="49">
        <v>161</v>
      </c>
      <c r="H11" s="7">
        <f t="shared" si="0"/>
        <v>0</v>
      </c>
      <c r="I11" s="50">
        <v>0</v>
      </c>
      <c r="J11" s="50">
        <v>0</v>
      </c>
      <c r="K11" s="50">
        <v>0</v>
      </c>
      <c r="L11" s="54">
        <v>0</v>
      </c>
      <c r="M11" s="74">
        <v>645</v>
      </c>
      <c r="N11" s="14">
        <f t="shared" si="3"/>
        <v>161.25</v>
      </c>
      <c r="O11" s="74">
        <f t="shared" si="4"/>
        <v>0</v>
      </c>
    </row>
    <row r="12" spans="1:15" s="14" customFormat="1" ht="18.75" customHeight="1" x14ac:dyDescent="0.25">
      <c r="A12" s="60" t="s">
        <v>73</v>
      </c>
      <c r="B12" s="7">
        <f t="shared" si="1"/>
        <v>885</v>
      </c>
      <c r="C12" s="33">
        <f t="shared" si="2"/>
        <v>885</v>
      </c>
      <c r="D12" s="49">
        <v>221</v>
      </c>
      <c r="E12" s="49">
        <v>221</v>
      </c>
      <c r="F12" s="49">
        <v>222</v>
      </c>
      <c r="G12" s="49">
        <v>221</v>
      </c>
      <c r="H12" s="7">
        <f t="shared" si="0"/>
        <v>0</v>
      </c>
      <c r="I12" s="50">
        <v>0</v>
      </c>
      <c r="J12" s="50">
        <v>0</v>
      </c>
      <c r="K12" s="50">
        <v>0</v>
      </c>
      <c r="L12" s="54">
        <v>0</v>
      </c>
      <c r="M12" s="74">
        <v>885</v>
      </c>
      <c r="N12" s="14">
        <f t="shared" si="3"/>
        <v>221.25</v>
      </c>
      <c r="O12" s="74">
        <f t="shared" si="4"/>
        <v>0</v>
      </c>
    </row>
    <row r="13" spans="1:15" s="14" customFormat="1" ht="18.75" customHeight="1" x14ac:dyDescent="0.25">
      <c r="A13" s="60" t="s">
        <v>74</v>
      </c>
      <c r="B13" s="7">
        <f t="shared" si="1"/>
        <v>374</v>
      </c>
      <c r="C13" s="33">
        <f t="shared" si="2"/>
        <v>374</v>
      </c>
      <c r="D13" s="49">
        <v>93</v>
      </c>
      <c r="E13" s="49">
        <v>94</v>
      </c>
      <c r="F13" s="49">
        <v>94</v>
      </c>
      <c r="G13" s="49">
        <v>93</v>
      </c>
      <c r="H13" s="7">
        <f t="shared" si="0"/>
        <v>0</v>
      </c>
      <c r="I13" s="50">
        <v>0</v>
      </c>
      <c r="J13" s="50">
        <v>0</v>
      </c>
      <c r="K13" s="50">
        <v>0</v>
      </c>
      <c r="L13" s="54">
        <v>0</v>
      </c>
      <c r="M13" s="74">
        <v>374</v>
      </c>
      <c r="N13" s="14">
        <f t="shared" si="3"/>
        <v>93.5</v>
      </c>
      <c r="O13" s="74">
        <f t="shared" si="4"/>
        <v>0</v>
      </c>
    </row>
    <row r="14" spans="1:15" s="14" customFormat="1" ht="18.75" customHeight="1" x14ac:dyDescent="0.25">
      <c r="A14" s="59" t="s">
        <v>75</v>
      </c>
      <c r="B14" s="7">
        <f t="shared" si="1"/>
        <v>318</v>
      </c>
      <c r="C14" s="33">
        <f t="shared" si="2"/>
        <v>318</v>
      </c>
      <c r="D14" s="49">
        <v>79</v>
      </c>
      <c r="E14" s="49">
        <v>80</v>
      </c>
      <c r="F14" s="49">
        <v>80</v>
      </c>
      <c r="G14" s="49">
        <v>79</v>
      </c>
      <c r="H14" s="7">
        <f t="shared" si="0"/>
        <v>0</v>
      </c>
      <c r="I14" s="50">
        <v>0</v>
      </c>
      <c r="J14" s="50">
        <v>0</v>
      </c>
      <c r="K14" s="50">
        <v>0</v>
      </c>
      <c r="L14" s="54">
        <v>0</v>
      </c>
      <c r="M14" s="74">
        <v>318</v>
      </c>
      <c r="N14" s="14">
        <f t="shared" si="3"/>
        <v>79.5</v>
      </c>
      <c r="O14" s="74">
        <f t="shared" si="4"/>
        <v>0</v>
      </c>
    </row>
    <row r="15" spans="1:15" s="14" customFormat="1" ht="18.75" customHeight="1" x14ac:dyDescent="0.25">
      <c r="A15" s="59" t="s">
        <v>76</v>
      </c>
      <c r="B15" s="7">
        <f t="shared" si="1"/>
        <v>402</v>
      </c>
      <c r="C15" s="33">
        <f t="shared" si="2"/>
        <v>402</v>
      </c>
      <c r="D15" s="49">
        <v>100</v>
      </c>
      <c r="E15" s="49">
        <v>101</v>
      </c>
      <c r="F15" s="49">
        <v>101</v>
      </c>
      <c r="G15" s="49">
        <v>100</v>
      </c>
      <c r="H15" s="7">
        <f t="shared" si="0"/>
        <v>0</v>
      </c>
      <c r="I15" s="50">
        <v>0</v>
      </c>
      <c r="J15" s="50">
        <v>0</v>
      </c>
      <c r="K15" s="50">
        <v>0</v>
      </c>
      <c r="L15" s="54">
        <v>0</v>
      </c>
      <c r="M15" s="74">
        <v>402</v>
      </c>
      <c r="N15" s="14">
        <f t="shared" si="3"/>
        <v>100.5</v>
      </c>
      <c r="O15" s="74">
        <f t="shared" si="4"/>
        <v>0</v>
      </c>
    </row>
    <row r="16" spans="1:15" s="14" customFormat="1" ht="18.75" customHeight="1" x14ac:dyDescent="0.25">
      <c r="A16" s="59" t="s">
        <v>77</v>
      </c>
      <c r="B16" s="7">
        <f t="shared" si="1"/>
        <v>313</v>
      </c>
      <c r="C16" s="33">
        <f t="shared" si="2"/>
        <v>313</v>
      </c>
      <c r="D16" s="49">
        <v>78</v>
      </c>
      <c r="E16" s="49">
        <v>78</v>
      </c>
      <c r="F16" s="49">
        <v>79</v>
      </c>
      <c r="G16" s="49">
        <v>78</v>
      </c>
      <c r="H16" s="7">
        <f t="shared" ref="H16:H22" si="5">SUM(I16:L16)</f>
        <v>0</v>
      </c>
      <c r="I16" s="50">
        <v>0</v>
      </c>
      <c r="J16" s="50">
        <v>0</v>
      </c>
      <c r="K16" s="50">
        <v>0</v>
      </c>
      <c r="L16" s="54">
        <v>0</v>
      </c>
      <c r="M16" s="74">
        <v>313</v>
      </c>
      <c r="N16" s="14">
        <f t="shared" si="3"/>
        <v>78.25</v>
      </c>
      <c r="O16" s="74">
        <f t="shared" si="4"/>
        <v>0</v>
      </c>
    </row>
    <row r="17" spans="1:15" s="14" customFormat="1" ht="18.75" customHeight="1" x14ac:dyDescent="0.25">
      <c r="A17" s="61" t="s">
        <v>78</v>
      </c>
      <c r="B17" s="7">
        <f>C17+H17</f>
        <v>2280</v>
      </c>
      <c r="C17" s="33">
        <f>SUM(D17:G17)</f>
        <v>2280</v>
      </c>
      <c r="D17" s="49">
        <v>570</v>
      </c>
      <c r="E17" s="49">
        <v>570</v>
      </c>
      <c r="F17" s="49">
        <v>570</v>
      </c>
      <c r="G17" s="49">
        <v>570</v>
      </c>
      <c r="H17" s="7">
        <f t="shared" si="5"/>
        <v>0</v>
      </c>
      <c r="I17" s="50">
        <v>0</v>
      </c>
      <c r="J17" s="50">
        <v>0</v>
      </c>
      <c r="K17" s="50">
        <v>0</v>
      </c>
      <c r="L17" s="66">
        <v>0</v>
      </c>
      <c r="M17" s="74">
        <v>2280</v>
      </c>
      <c r="N17" s="14">
        <f t="shared" si="3"/>
        <v>570</v>
      </c>
      <c r="O17" s="74">
        <f t="shared" si="4"/>
        <v>0</v>
      </c>
    </row>
    <row r="18" spans="1:15" s="14" customFormat="1" ht="18.75" customHeight="1" x14ac:dyDescent="0.25">
      <c r="A18" s="62" t="s">
        <v>79</v>
      </c>
      <c r="B18" s="7">
        <f>C18+H18</f>
        <v>260</v>
      </c>
      <c r="C18" s="33">
        <f>SUM(D18:G18)</f>
        <v>0</v>
      </c>
      <c r="D18" s="55">
        <v>0</v>
      </c>
      <c r="E18" s="55">
        <v>0</v>
      </c>
      <c r="F18" s="55">
        <v>0</v>
      </c>
      <c r="G18" s="55">
        <v>0</v>
      </c>
      <c r="H18" s="7">
        <f t="shared" si="5"/>
        <v>260</v>
      </c>
      <c r="I18" s="55">
        <v>65</v>
      </c>
      <c r="J18" s="55">
        <v>65</v>
      </c>
      <c r="K18" s="55">
        <v>65</v>
      </c>
      <c r="L18" s="55">
        <v>65</v>
      </c>
    </row>
    <row r="19" spans="1:15" s="14" customFormat="1" ht="18.75" customHeight="1" x14ac:dyDescent="0.25">
      <c r="A19" s="63" t="s">
        <v>80</v>
      </c>
      <c r="B19" s="7">
        <f>C19+H19</f>
        <v>720</v>
      </c>
      <c r="C19" s="33">
        <f>SUM(D19:G19)</f>
        <v>0</v>
      </c>
      <c r="D19" s="55">
        <v>0</v>
      </c>
      <c r="E19" s="55">
        <v>0</v>
      </c>
      <c r="F19" s="55">
        <v>0</v>
      </c>
      <c r="G19" s="55">
        <v>0</v>
      </c>
      <c r="H19" s="7">
        <f t="shared" si="5"/>
        <v>720</v>
      </c>
      <c r="I19" s="55">
        <v>180</v>
      </c>
      <c r="J19" s="55">
        <v>180</v>
      </c>
      <c r="K19" s="55">
        <v>180</v>
      </c>
      <c r="L19" s="55">
        <v>180</v>
      </c>
    </row>
    <row r="20" spans="1:15" s="14" customFormat="1" ht="18.75" customHeight="1" x14ac:dyDescent="0.25">
      <c r="A20" s="63" t="s">
        <v>81</v>
      </c>
      <c r="B20" s="7">
        <f t="shared" si="1"/>
        <v>520</v>
      </c>
      <c r="C20" s="33">
        <f t="shared" si="2"/>
        <v>0</v>
      </c>
      <c r="D20" s="55">
        <v>0</v>
      </c>
      <c r="E20" s="55">
        <v>0</v>
      </c>
      <c r="F20" s="55">
        <v>0</v>
      </c>
      <c r="G20" s="55">
        <v>0</v>
      </c>
      <c r="H20" s="7">
        <f t="shared" si="5"/>
        <v>520</v>
      </c>
      <c r="I20" s="55">
        <v>130</v>
      </c>
      <c r="J20" s="55">
        <v>130</v>
      </c>
      <c r="K20" s="55">
        <v>130</v>
      </c>
      <c r="L20" s="55">
        <v>130</v>
      </c>
    </row>
    <row r="21" spans="1:15" s="14" customFormat="1" ht="18.75" customHeight="1" x14ac:dyDescent="0.25">
      <c r="A21" s="63" t="s">
        <v>82</v>
      </c>
      <c r="B21" s="7">
        <f t="shared" si="1"/>
        <v>708</v>
      </c>
      <c r="C21" s="33">
        <f t="shared" si="2"/>
        <v>0</v>
      </c>
      <c r="D21" s="55">
        <v>0</v>
      </c>
      <c r="E21" s="55">
        <v>0</v>
      </c>
      <c r="F21" s="55">
        <v>0</v>
      </c>
      <c r="G21" s="55">
        <v>0</v>
      </c>
      <c r="H21" s="7">
        <f t="shared" si="5"/>
        <v>708</v>
      </c>
      <c r="I21" s="55">
        <v>177</v>
      </c>
      <c r="J21" s="55">
        <v>177</v>
      </c>
      <c r="K21" s="55">
        <v>177</v>
      </c>
      <c r="L21" s="55">
        <v>177</v>
      </c>
    </row>
    <row r="22" spans="1:15" s="13" customFormat="1" ht="18.75" customHeight="1" x14ac:dyDescent="0.2">
      <c r="A22" s="11" t="s">
        <v>18</v>
      </c>
      <c r="B22" s="12">
        <f>C22+H22</f>
        <v>17518</v>
      </c>
      <c r="C22" s="12">
        <f>SUM(D22:G22)</f>
        <v>15310</v>
      </c>
      <c r="D22" s="12">
        <f>SUM(D5:D21)</f>
        <v>3822</v>
      </c>
      <c r="E22" s="12">
        <f>SUM(E5:E21)</f>
        <v>3830</v>
      </c>
      <c r="F22" s="12">
        <f>SUM(F5:F21)</f>
        <v>3834</v>
      </c>
      <c r="G22" s="12">
        <f>SUM(G5:G21)</f>
        <v>3824</v>
      </c>
      <c r="H22" s="12">
        <f t="shared" si="5"/>
        <v>2208</v>
      </c>
      <c r="I22" s="12">
        <f>SUM(I5:I21)</f>
        <v>552</v>
      </c>
      <c r="J22" s="12">
        <f>SUM(J5:J21)</f>
        <v>552</v>
      </c>
      <c r="K22" s="12">
        <f>SUM(K5:K21)</f>
        <v>552</v>
      </c>
      <c r="L22" s="12">
        <f>SUM(L5:L21)</f>
        <v>552</v>
      </c>
      <c r="M22" s="16"/>
    </row>
    <row r="24" spans="1:15" ht="19.5" customHeight="1" x14ac:dyDescent="0.2">
      <c r="A24" s="90" t="s">
        <v>26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5" ht="18.75" customHeight="1" x14ac:dyDescent="0.2">
      <c r="A25" s="77" t="s">
        <v>0</v>
      </c>
      <c r="B25" s="77" t="s">
        <v>1</v>
      </c>
      <c r="C25" s="77" t="s">
        <v>21</v>
      </c>
      <c r="D25" s="77"/>
      <c r="E25" s="77"/>
      <c r="F25" s="77"/>
      <c r="G25" s="77"/>
      <c r="H25" s="77"/>
      <c r="I25" s="77"/>
      <c r="J25" s="77"/>
      <c r="K25" s="77"/>
      <c r="L25" s="77"/>
    </row>
    <row r="26" spans="1:15" ht="15.75" customHeight="1" x14ac:dyDescent="0.2">
      <c r="A26" s="77"/>
      <c r="B26" s="77"/>
      <c r="C26" s="77" t="s">
        <v>2</v>
      </c>
      <c r="D26" s="77" t="s">
        <v>21</v>
      </c>
      <c r="E26" s="77"/>
      <c r="F26" s="77"/>
      <c r="G26" s="77"/>
      <c r="H26" s="77" t="s">
        <v>3</v>
      </c>
      <c r="I26" s="77" t="s">
        <v>21</v>
      </c>
      <c r="J26" s="77"/>
      <c r="K26" s="77"/>
      <c r="L26" s="77"/>
    </row>
    <row r="27" spans="1:15" ht="41.25" customHeight="1" x14ac:dyDescent="0.2">
      <c r="A27" s="77"/>
      <c r="B27" s="77"/>
      <c r="C27" s="77"/>
      <c r="D27" s="34" t="s">
        <v>4</v>
      </c>
      <c r="E27" s="34" t="s">
        <v>5</v>
      </c>
      <c r="F27" s="34" t="s">
        <v>6</v>
      </c>
      <c r="G27" s="34" t="s">
        <v>7</v>
      </c>
      <c r="H27" s="77"/>
      <c r="I27" s="34" t="s">
        <v>8</v>
      </c>
      <c r="J27" s="34" t="s">
        <v>9</v>
      </c>
      <c r="K27" s="34" t="s">
        <v>10</v>
      </c>
      <c r="L27" s="34" t="s">
        <v>11</v>
      </c>
    </row>
    <row r="28" spans="1:15" ht="18.75" customHeight="1" x14ac:dyDescent="0.25">
      <c r="A28" s="43" t="s">
        <v>68</v>
      </c>
      <c r="B28" s="7">
        <f t="shared" ref="B28:B37" si="6">C28+H28</f>
        <v>148</v>
      </c>
      <c r="C28" s="7">
        <f t="shared" ref="C28:C37" si="7">SUM(D28:G28)</f>
        <v>148</v>
      </c>
      <c r="D28" s="67">
        <v>37</v>
      </c>
      <c r="E28" s="67">
        <v>37</v>
      </c>
      <c r="F28" s="67">
        <v>37</v>
      </c>
      <c r="G28" s="67">
        <v>37</v>
      </c>
      <c r="H28" s="34"/>
      <c r="I28" s="34"/>
      <c r="J28" s="34"/>
      <c r="K28" s="34"/>
      <c r="L28" s="34"/>
    </row>
    <row r="29" spans="1:15" ht="18.75" customHeight="1" x14ac:dyDescent="0.25">
      <c r="A29" s="44" t="s">
        <v>69</v>
      </c>
      <c r="B29" s="7">
        <f t="shared" si="6"/>
        <v>5024</v>
      </c>
      <c r="C29" s="7">
        <f t="shared" si="7"/>
        <v>5024</v>
      </c>
      <c r="D29" s="68">
        <v>1256</v>
      </c>
      <c r="E29" s="68">
        <v>1256</v>
      </c>
      <c r="F29" s="68">
        <v>1256</v>
      </c>
      <c r="G29" s="68">
        <v>1256</v>
      </c>
      <c r="H29" s="7"/>
      <c r="I29" s="7"/>
      <c r="J29" s="7"/>
      <c r="K29" s="7"/>
      <c r="L29" s="7"/>
    </row>
    <row r="30" spans="1:15" ht="18.75" customHeight="1" x14ac:dyDescent="0.25">
      <c r="A30" s="44" t="s">
        <v>84</v>
      </c>
      <c r="B30" s="7">
        <f t="shared" si="6"/>
        <v>10</v>
      </c>
      <c r="C30" s="7">
        <f t="shared" si="7"/>
        <v>10</v>
      </c>
      <c r="D30" s="69">
        <v>3</v>
      </c>
      <c r="E30" s="69">
        <v>2</v>
      </c>
      <c r="F30" s="69">
        <v>2</v>
      </c>
      <c r="G30" s="69">
        <v>3</v>
      </c>
      <c r="H30" s="7"/>
      <c r="I30" s="7"/>
      <c r="J30" s="7"/>
      <c r="K30" s="7"/>
      <c r="L30" s="7"/>
    </row>
    <row r="31" spans="1:15" ht="18.75" customHeight="1" x14ac:dyDescent="0.25">
      <c r="A31" s="44" t="s">
        <v>71</v>
      </c>
      <c r="B31" s="7">
        <f t="shared" si="6"/>
        <v>138</v>
      </c>
      <c r="C31" s="7">
        <f t="shared" si="7"/>
        <v>138</v>
      </c>
      <c r="D31" s="69">
        <v>35</v>
      </c>
      <c r="E31" s="69">
        <v>34</v>
      </c>
      <c r="F31" s="69">
        <v>34</v>
      </c>
      <c r="G31" s="69">
        <v>35</v>
      </c>
      <c r="H31" s="7"/>
      <c r="I31" s="7"/>
      <c r="J31" s="7"/>
      <c r="K31" s="7"/>
      <c r="L31" s="7"/>
    </row>
    <row r="32" spans="1:15" ht="18.75" customHeight="1" x14ac:dyDescent="0.25">
      <c r="A32" s="45" t="s">
        <v>72</v>
      </c>
      <c r="B32" s="7">
        <f t="shared" si="6"/>
        <v>18</v>
      </c>
      <c r="C32" s="7">
        <f t="shared" si="7"/>
        <v>18</v>
      </c>
      <c r="D32" s="69">
        <v>5</v>
      </c>
      <c r="E32" s="69">
        <v>4</v>
      </c>
      <c r="F32" s="69">
        <v>4</v>
      </c>
      <c r="G32" s="69">
        <v>5</v>
      </c>
      <c r="H32" s="7"/>
      <c r="I32" s="7"/>
      <c r="J32" s="7"/>
      <c r="K32" s="7"/>
      <c r="L32" s="7"/>
    </row>
    <row r="33" spans="1:12" ht="18.75" customHeight="1" x14ac:dyDescent="0.25">
      <c r="A33" s="45" t="s">
        <v>85</v>
      </c>
      <c r="B33" s="7">
        <f>C33+H33</f>
        <v>64</v>
      </c>
      <c r="C33" s="7">
        <f>SUM(D33:G33)</f>
        <v>64</v>
      </c>
      <c r="D33" s="69">
        <v>16</v>
      </c>
      <c r="E33" s="69">
        <v>16</v>
      </c>
      <c r="F33" s="69">
        <v>16</v>
      </c>
      <c r="G33" s="69">
        <v>16</v>
      </c>
      <c r="H33" s="7"/>
      <c r="I33" s="7"/>
      <c r="J33" s="7"/>
      <c r="K33" s="7"/>
      <c r="L33" s="7"/>
    </row>
    <row r="34" spans="1:12" ht="18.75" customHeight="1" x14ac:dyDescent="0.25">
      <c r="A34" s="44" t="s">
        <v>74</v>
      </c>
      <c r="B34" s="7">
        <f>C34+H34</f>
        <v>12</v>
      </c>
      <c r="C34" s="7">
        <f>SUM(D34:G34)</f>
        <v>12</v>
      </c>
      <c r="D34" s="69">
        <v>3</v>
      </c>
      <c r="E34" s="69">
        <v>3</v>
      </c>
      <c r="F34" s="69">
        <v>3</v>
      </c>
      <c r="G34" s="69">
        <v>3</v>
      </c>
      <c r="H34" s="7"/>
      <c r="I34" s="7"/>
      <c r="J34" s="7"/>
      <c r="K34" s="7"/>
      <c r="L34" s="7"/>
    </row>
    <row r="35" spans="1:12" ht="18.75" customHeight="1" x14ac:dyDescent="0.25">
      <c r="A35" s="44" t="s">
        <v>75</v>
      </c>
      <c r="B35" s="7">
        <f>C35+H35</f>
        <v>48</v>
      </c>
      <c r="C35" s="7">
        <f>SUM(D35:G35)</f>
        <v>48</v>
      </c>
      <c r="D35" s="69">
        <v>12</v>
      </c>
      <c r="E35" s="69">
        <v>12</v>
      </c>
      <c r="F35" s="69">
        <v>12</v>
      </c>
      <c r="G35" s="69">
        <v>12</v>
      </c>
      <c r="H35" s="7"/>
      <c r="I35" s="7"/>
      <c r="J35" s="7"/>
      <c r="K35" s="7"/>
      <c r="L35" s="7"/>
    </row>
    <row r="36" spans="1:12" ht="18.75" customHeight="1" x14ac:dyDescent="0.25">
      <c r="A36" s="44" t="s">
        <v>76</v>
      </c>
      <c r="B36" s="7">
        <f>C36+H36</f>
        <v>12</v>
      </c>
      <c r="C36" s="7">
        <f>SUM(D36:G36)</f>
        <v>12</v>
      </c>
      <c r="D36" s="69">
        <v>3</v>
      </c>
      <c r="E36" s="69">
        <v>3</v>
      </c>
      <c r="F36" s="69">
        <v>3</v>
      </c>
      <c r="G36" s="69">
        <v>3</v>
      </c>
      <c r="H36" s="7"/>
      <c r="I36" s="7"/>
      <c r="J36" s="7"/>
      <c r="K36" s="7"/>
      <c r="L36" s="7"/>
    </row>
    <row r="37" spans="1:12" ht="18.75" customHeight="1" x14ac:dyDescent="0.25">
      <c r="A37" s="44" t="s">
        <v>78</v>
      </c>
      <c r="B37" s="7">
        <f t="shared" si="6"/>
        <v>151</v>
      </c>
      <c r="C37" s="7">
        <f t="shared" si="7"/>
        <v>151</v>
      </c>
      <c r="D37" s="69">
        <v>38</v>
      </c>
      <c r="E37" s="69">
        <v>38</v>
      </c>
      <c r="F37" s="69">
        <v>37</v>
      </c>
      <c r="G37" s="69">
        <v>38</v>
      </c>
      <c r="H37" s="7"/>
      <c r="I37" s="7"/>
      <c r="J37" s="7"/>
      <c r="K37" s="7"/>
      <c r="L37" s="7"/>
    </row>
    <row r="38" spans="1:12" ht="19.5" customHeight="1" x14ac:dyDescent="0.2">
      <c r="A38" s="11" t="s">
        <v>18</v>
      </c>
      <c r="B38" s="12">
        <f>C38+H38</f>
        <v>5625</v>
      </c>
      <c r="C38" s="12">
        <f>SUM(D38:G38)</f>
        <v>5625</v>
      </c>
      <c r="D38" s="12">
        <f>SUM(D28:D37)</f>
        <v>1408</v>
      </c>
      <c r="E38" s="12">
        <f>SUM(E28:E37)</f>
        <v>1405</v>
      </c>
      <c r="F38" s="12">
        <f>SUM(F28:F37)</f>
        <v>1404</v>
      </c>
      <c r="G38" s="12">
        <f>SUM(G28:G37)</f>
        <v>1408</v>
      </c>
      <c r="H38" s="10"/>
      <c r="I38" s="10"/>
      <c r="J38" s="10"/>
      <c r="K38" s="10"/>
      <c r="L38" s="10"/>
    </row>
  </sheetData>
  <mergeCells count="16">
    <mergeCell ref="A1:L1"/>
    <mergeCell ref="A2:A4"/>
    <mergeCell ref="B2:B4"/>
    <mergeCell ref="C2:L2"/>
    <mergeCell ref="C3:C4"/>
    <mergeCell ref="D3:G3"/>
    <mergeCell ref="H3:H4"/>
    <mergeCell ref="I3:L3"/>
    <mergeCell ref="A24:L24"/>
    <mergeCell ref="A25:A27"/>
    <mergeCell ref="B25:B27"/>
    <mergeCell ref="C25:L25"/>
    <mergeCell ref="C26:C27"/>
    <mergeCell ref="D26:G26"/>
    <mergeCell ref="H26:H27"/>
    <mergeCell ref="I26:L26"/>
  </mergeCells>
  <printOptions horizontalCentered="1"/>
  <pageMargins left="0.51181102362204722" right="0.51181102362204722" top="0.31496062992125984" bottom="0.31496062992125984" header="0.31496062992125984" footer="0.31496062992125984"/>
  <pageSetup paperSize="9" scale="7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topLeftCell="A16" zoomScale="96" zoomScaleNormal="80" zoomScaleSheetLayoutView="96" workbookViewId="0">
      <selection activeCell="F21" sqref="F21"/>
    </sheetView>
  </sheetViews>
  <sheetFormatPr defaultRowHeight="12.75" x14ac:dyDescent="0.2"/>
  <cols>
    <col min="1" max="1" width="45.28515625" customWidth="1"/>
    <col min="2" max="2" width="26.5703125" customWidth="1"/>
    <col min="3" max="3" width="29" customWidth="1"/>
    <col min="4" max="4" width="28.85546875" customWidth="1"/>
    <col min="5" max="6" width="29" customWidth="1"/>
  </cols>
  <sheetData>
    <row r="1" spans="1:6" ht="19.5" customHeight="1" x14ac:dyDescent="0.2">
      <c r="A1" s="91" t="s">
        <v>34</v>
      </c>
      <c r="B1" s="91"/>
      <c r="C1" s="91"/>
      <c r="D1" s="91"/>
      <c r="E1" s="91"/>
      <c r="F1" s="91"/>
    </row>
    <row r="2" spans="1:6" ht="24" customHeight="1" x14ac:dyDescent="0.2">
      <c r="A2" s="77" t="s">
        <v>33</v>
      </c>
      <c r="B2" s="77" t="s">
        <v>21</v>
      </c>
      <c r="C2" s="77"/>
      <c r="D2" s="77"/>
      <c r="E2" s="77"/>
      <c r="F2" s="77"/>
    </row>
    <row r="3" spans="1:6" ht="15.75" customHeight="1" x14ac:dyDescent="0.2">
      <c r="A3" s="77"/>
      <c r="B3" s="77" t="s">
        <v>2</v>
      </c>
      <c r="C3" s="77" t="s">
        <v>22</v>
      </c>
      <c r="D3" s="77"/>
      <c r="E3" s="77"/>
      <c r="F3" s="77"/>
    </row>
    <row r="4" spans="1:6" ht="15.75" x14ac:dyDescent="0.2">
      <c r="A4" s="77"/>
      <c r="B4" s="77"/>
      <c r="C4" s="41" t="s">
        <v>4</v>
      </c>
      <c r="D4" s="41" t="s">
        <v>5</v>
      </c>
      <c r="E4" s="41" t="s">
        <v>6</v>
      </c>
      <c r="F4" s="41" t="s">
        <v>7</v>
      </c>
    </row>
    <row r="5" spans="1:6" ht="30.75" customHeight="1" x14ac:dyDescent="0.2">
      <c r="A5" s="35" t="s">
        <v>37</v>
      </c>
      <c r="B5" s="37">
        <f>C5+D5+E5+F5</f>
        <v>0</v>
      </c>
      <c r="C5" s="12">
        <f>C6+C7+C8</f>
        <v>0</v>
      </c>
      <c r="D5" s="12">
        <f>D6+D7+D8</f>
        <v>0</v>
      </c>
      <c r="E5" s="12">
        <f>E6+E7+E8</f>
        <v>0</v>
      </c>
      <c r="F5" s="12">
        <f>F6+F7+F8</f>
        <v>0</v>
      </c>
    </row>
    <row r="6" spans="1:6" ht="15.75" x14ac:dyDescent="0.2">
      <c r="A6" s="42" t="s">
        <v>38</v>
      </c>
      <c r="B6" s="36">
        <f t="shared" ref="B6:B35" si="0">C6+D6+E6+F6</f>
        <v>0</v>
      </c>
      <c r="C6" s="41"/>
      <c r="D6" s="41"/>
      <c r="E6" s="41"/>
      <c r="F6" s="41"/>
    </row>
    <row r="7" spans="1:6" ht="15.75" x14ac:dyDescent="0.2">
      <c r="A7" s="42" t="s">
        <v>39</v>
      </c>
      <c r="B7" s="36">
        <f t="shared" si="0"/>
        <v>0</v>
      </c>
      <c r="C7" s="41"/>
      <c r="D7" s="41"/>
      <c r="E7" s="41"/>
      <c r="F7" s="41"/>
    </row>
    <row r="8" spans="1:6" ht="15.75" x14ac:dyDescent="0.2">
      <c r="A8" s="42" t="s">
        <v>40</v>
      </c>
      <c r="B8" s="36">
        <f t="shared" si="0"/>
        <v>0</v>
      </c>
      <c r="C8" s="41"/>
      <c r="D8" s="41"/>
      <c r="E8" s="41"/>
      <c r="F8" s="41"/>
    </row>
    <row r="9" spans="1:6" ht="30.75" customHeight="1" x14ac:dyDescent="0.2">
      <c r="A9" s="35" t="s">
        <v>41</v>
      </c>
      <c r="B9" s="37">
        <f t="shared" si="0"/>
        <v>0</v>
      </c>
      <c r="C9" s="39">
        <f>C10+C11+C12</f>
        <v>0</v>
      </c>
      <c r="D9" s="39">
        <f>D10+D11+D12</f>
        <v>0</v>
      </c>
      <c r="E9" s="39">
        <f>E10+E11+E12</f>
        <v>0</v>
      </c>
      <c r="F9" s="39">
        <f>F10+F11+F12</f>
        <v>0</v>
      </c>
    </row>
    <row r="10" spans="1:6" ht="15.75" x14ac:dyDescent="0.2">
      <c r="A10" s="42" t="s">
        <v>38</v>
      </c>
      <c r="B10" s="36">
        <f t="shared" si="0"/>
        <v>0</v>
      </c>
      <c r="C10" s="41"/>
      <c r="D10" s="41"/>
      <c r="E10" s="41"/>
      <c r="F10" s="41"/>
    </row>
    <row r="11" spans="1:6" ht="15.75" x14ac:dyDescent="0.2">
      <c r="A11" s="42" t="s">
        <v>39</v>
      </c>
      <c r="B11" s="36">
        <f t="shared" si="0"/>
        <v>0</v>
      </c>
      <c r="C11" s="41"/>
      <c r="D11" s="41"/>
      <c r="E11" s="41"/>
      <c r="F11" s="41"/>
    </row>
    <row r="12" spans="1:6" ht="15.75" x14ac:dyDescent="0.2">
      <c r="A12" s="42" t="s">
        <v>40</v>
      </c>
      <c r="B12" s="36">
        <f t="shared" si="0"/>
        <v>0</v>
      </c>
      <c r="C12" s="41"/>
      <c r="D12" s="41"/>
      <c r="E12" s="41"/>
      <c r="F12" s="41"/>
    </row>
    <row r="13" spans="1:6" ht="30.75" customHeight="1" x14ac:dyDescent="0.2">
      <c r="A13" s="35" t="s">
        <v>42</v>
      </c>
      <c r="B13" s="37">
        <f t="shared" si="0"/>
        <v>1500</v>
      </c>
      <c r="C13" s="38">
        <f>C14+C15+C16+C17</f>
        <v>360</v>
      </c>
      <c r="D13" s="38">
        <f>D14+D15+D16+D17</f>
        <v>430</v>
      </c>
      <c r="E13" s="38">
        <f>E14+E15+E16+E17</f>
        <v>280</v>
      </c>
      <c r="F13" s="38">
        <f>F14+F15+F16+F17</f>
        <v>430</v>
      </c>
    </row>
    <row r="14" spans="1:6" ht="15.75" x14ac:dyDescent="0.2">
      <c r="A14" s="42" t="s">
        <v>43</v>
      </c>
      <c r="B14" s="36">
        <f t="shared" si="0"/>
        <v>850</v>
      </c>
      <c r="C14" s="41">
        <v>200</v>
      </c>
      <c r="D14" s="41">
        <v>250</v>
      </c>
      <c r="E14" s="41">
        <v>150</v>
      </c>
      <c r="F14" s="41">
        <v>250</v>
      </c>
    </row>
    <row r="15" spans="1:6" ht="15.75" x14ac:dyDescent="0.2">
      <c r="A15" s="42" t="s">
        <v>44</v>
      </c>
      <c r="B15" s="36">
        <f t="shared" si="0"/>
        <v>325</v>
      </c>
      <c r="C15" s="41">
        <v>80</v>
      </c>
      <c r="D15" s="41">
        <v>90</v>
      </c>
      <c r="E15" s="41">
        <v>65</v>
      </c>
      <c r="F15" s="41">
        <v>90</v>
      </c>
    </row>
    <row r="16" spans="1:6" ht="15.75" x14ac:dyDescent="0.2">
      <c r="A16" s="42" t="s">
        <v>45</v>
      </c>
      <c r="B16" s="36">
        <f t="shared" si="0"/>
        <v>325</v>
      </c>
      <c r="C16" s="41">
        <v>80</v>
      </c>
      <c r="D16" s="41">
        <v>90</v>
      </c>
      <c r="E16" s="41">
        <v>65</v>
      </c>
      <c r="F16" s="41">
        <v>90</v>
      </c>
    </row>
    <row r="17" spans="1:6" ht="15.75" x14ac:dyDescent="0.2">
      <c r="A17" s="42" t="s">
        <v>40</v>
      </c>
      <c r="B17" s="36">
        <f t="shared" si="0"/>
        <v>0</v>
      </c>
      <c r="C17" s="41"/>
      <c r="D17" s="41"/>
      <c r="E17" s="41"/>
      <c r="F17" s="41"/>
    </row>
    <row r="18" spans="1:6" ht="30.75" customHeight="1" x14ac:dyDescent="0.2">
      <c r="A18" s="35" t="s">
        <v>46</v>
      </c>
      <c r="B18" s="37">
        <f t="shared" si="0"/>
        <v>350</v>
      </c>
      <c r="C18" s="39">
        <f>C19+C20+C21+C22+C23+C24+C25+C26</f>
        <v>80</v>
      </c>
      <c r="D18" s="39">
        <f>D19+D20+D21+D22+D23+D24+D25+D26</f>
        <v>90</v>
      </c>
      <c r="E18" s="39">
        <f>E19+E20+E21+E22+E23+E24+E25+E26</f>
        <v>80</v>
      </c>
      <c r="F18" s="39">
        <f>F19+F20+F21+F22+F23+F24+F25+F26</f>
        <v>100</v>
      </c>
    </row>
    <row r="19" spans="1:6" ht="15.75" x14ac:dyDescent="0.2">
      <c r="A19" s="42" t="s">
        <v>47</v>
      </c>
      <c r="B19" s="36">
        <f t="shared" si="0"/>
        <v>0</v>
      </c>
      <c r="C19" s="41"/>
      <c r="D19" s="41"/>
      <c r="E19" s="41"/>
      <c r="F19" s="41"/>
    </row>
    <row r="20" spans="1:6" ht="15.75" x14ac:dyDescent="0.2">
      <c r="A20" s="42" t="s">
        <v>48</v>
      </c>
      <c r="B20" s="36">
        <f t="shared" si="0"/>
        <v>350</v>
      </c>
      <c r="C20" s="41">
        <v>80</v>
      </c>
      <c r="D20" s="41">
        <v>90</v>
      </c>
      <c r="E20" s="41">
        <v>80</v>
      </c>
      <c r="F20" s="41">
        <v>100</v>
      </c>
    </row>
    <row r="21" spans="1:6" ht="15.75" x14ac:dyDescent="0.2">
      <c r="A21" s="42" t="s">
        <v>49</v>
      </c>
      <c r="B21" s="36">
        <f t="shared" si="0"/>
        <v>0</v>
      </c>
      <c r="C21" s="41"/>
      <c r="D21" s="41"/>
      <c r="E21" s="41"/>
      <c r="F21" s="41"/>
    </row>
    <row r="22" spans="1:6" ht="15.75" x14ac:dyDescent="0.2">
      <c r="A22" s="42" t="s">
        <v>50</v>
      </c>
      <c r="B22" s="36">
        <f t="shared" si="0"/>
        <v>0</v>
      </c>
      <c r="C22" s="41"/>
      <c r="D22" s="41"/>
      <c r="E22" s="41"/>
      <c r="F22" s="41"/>
    </row>
    <row r="23" spans="1:6" ht="15.75" x14ac:dyDescent="0.2">
      <c r="A23" s="42" t="s">
        <v>51</v>
      </c>
      <c r="B23" s="36">
        <f t="shared" si="0"/>
        <v>0</v>
      </c>
      <c r="C23" s="41"/>
      <c r="D23" s="41"/>
      <c r="E23" s="41"/>
      <c r="F23" s="41"/>
    </row>
    <row r="24" spans="1:6" ht="15.75" x14ac:dyDescent="0.2">
      <c r="A24" s="42" t="s">
        <v>52</v>
      </c>
      <c r="B24" s="36">
        <f t="shared" si="0"/>
        <v>0</v>
      </c>
      <c r="C24" s="41"/>
      <c r="D24" s="41"/>
      <c r="E24" s="41"/>
      <c r="F24" s="41"/>
    </row>
    <row r="25" spans="1:6" ht="15.75" x14ac:dyDescent="0.2">
      <c r="A25" s="42" t="s">
        <v>53</v>
      </c>
      <c r="B25" s="36">
        <f t="shared" si="0"/>
        <v>0</v>
      </c>
      <c r="C25" s="41"/>
      <c r="D25" s="41"/>
      <c r="E25" s="41"/>
      <c r="F25" s="41"/>
    </row>
    <row r="26" spans="1:6" ht="15.75" x14ac:dyDescent="0.2">
      <c r="A26" s="42" t="s">
        <v>40</v>
      </c>
      <c r="B26" s="36">
        <f t="shared" si="0"/>
        <v>0</v>
      </c>
      <c r="C26" s="41"/>
      <c r="D26" s="41"/>
      <c r="E26" s="41"/>
      <c r="F26" s="41"/>
    </row>
    <row r="27" spans="1:6" ht="47.25" x14ac:dyDescent="0.2">
      <c r="A27" s="35" t="s">
        <v>54</v>
      </c>
      <c r="B27" s="37">
        <f t="shared" si="0"/>
        <v>0</v>
      </c>
      <c r="C27" s="38">
        <f>C28+C29+C30+C31+C32+C33+C34</f>
        <v>0</v>
      </c>
      <c r="D27" s="38">
        <f>D28+D29+D30+D31+D32+D33+D34</f>
        <v>0</v>
      </c>
      <c r="E27" s="38">
        <f>E28+E29+E30+E31+E32+E33+E34</f>
        <v>0</v>
      </c>
      <c r="F27" s="38">
        <f>F28+F29+F30+F31+F32+F33+F34</f>
        <v>0</v>
      </c>
    </row>
    <row r="28" spans="1:6" ht="15.75" x14ac:dyDescent="0.2">
      <c r="A28" s="42" t="s">
        <v>55</v>
      </c>
      <c r="B28" s="36">
        <f t="shared" si="0"/>
        <v>0</v>
      </c>
      <c r="C28" s="41"/>
      <c r="D28" s="41"/>
      <c r="E28" s="41"/>
      <c r="F28" s="41"/>
    </row>
    <row r="29" spans="1:6" ht="15.75" x14ac:dyDescent="0.2">
      <c r="A29" s="42" t="s">
        <v>56</v>
      </c>
      <c r="B29" s="36">
        <f t="shared" si="0"/>
        <v>0</v>
      </c>
      <c r="C29" s="41"/>
      <c r="D29" s="41"/>
      <c r="E29" s="41"/>
      <c r="F29" s="41"/>
    </row>
    <row r="30" spans="1:6" ht="15.75" x14ac:dyDescent="0.2">
      <c r="A30" s="42" t="s">
        <v>57</v>
      </c>
      <c r="B30" s="36">
        <f t="shared" si="0"/>
        <v>0</v>
      </c>
      <c r="C30" s="41"/>
      <c r="D30" s="41"/>
      <c r="E30" s="41"/>
      <c r="F30" s="41"/>
    </row>
    <row r="31" spans="1:6" ht="15.75" x14ac:dyDescent="0.2">
      <c r="A31" s="42" t="s">
        <v>58</v>
      </c>
      <c r="B31" s="36">
        <f t="shared" si="0"/>
        <v>0</v>
      </c>
      <c r="C31" s="41"/>
      <c r="D31" s="41"/>
      <c r="E31" s="41"/>
      <c r="F31" s="41"/>
    </row>
    <row r="32" spans="1:6" ht="15.75" x14ac:dyDescent="0.2">
      <c r="A32" s="42" t="s">
        <v>59</v>
      </c>
      <c r="B32" s="36">
        <f t="shared" si="0"/>
        <v>0</v>
      </c>
      <c r="C32" s="41"/>
      <c r="D32" s="41"/>
      <c r="E32" s="41"/>
      <c r="F32" s="41"/>
    </row>
    <row r="33" spans="1:6" ht="38.25" x14ac:dyDescent="0.2">
      <c r="A33" s="42" t="s">
        <v>60</v>
      </c>
      <c r="B33" s="36">
        <f t="shared" si="0"/>
        <v>0</v>
      </c>
      <c r="C33" s="41"/>
      <c r="D33" s="41"/>
      <c r="E33" s="41"/>
      <c r="F33" s="41"/>
    </row>
    <row r="34" spans="1:6" ht="15.75" x14ac:dyDescent="0.2">
      <c r="A34" s="42" t="s">
        <v>40</v>
      </c>
      <c r="B34" s="36">
        <f t="shared" si="0"/>
        <v>0</v>
      </c>
      <c r="C34" s="41"/>
      <c r="D34" s="41"/>
      <c r="E34" s="41"/>
      <c r="F34" s="41"/>
    </row>
    <row r="35" spans="1:6" ht="84.75" customHeight="1" x14ac:dyDescent="0.2">
      <c r="A35" s="35" t="s">
        <v>67</v>
      </c>
      <c r="B35" s="37">
        <f t="shared" si="0"/>
        <v>0</v>
      </c>
      <c r="C35" s="38"/>
      <c r="D35" s="38"/>
      <c r="E35" s="38"/>
      <c r="F35" s="38"/>
    </row>
    <row r="36" spans="1:6" ht="30.75" customHeight="1" x14ac:dyDescent="0.2">
      <c r="A36" s="35" t="s">
        <v>61</v>
      </c>
      <c r="B36" s="37">
        <f>C36+D36+E36+F36</f>
        <v>0</v>
      </c>
      <c r="C36" s="38"/>
      <c r="D36" s="38"/>
      <c r="E36" s="38"/>
      <c r="F36" s="38"/>
    </row>
  </sheetData>
  <mergeCells count="5">
    <mergeCell ref="A1:F1"/>
    <mergeCell ref="A2:A4"/>
    <mergeCell ref="B2:F2"/>
    <mergeCell ref="B3:B4"/>
    <mergeCell ref="C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="70" zoomScaleSheetLayoutView="70" workbookViewId="0">
      <selection activeCell="A22" sqref="A22"/>
    </sheetView>
  </sheetViews>
  <sheetFormatPr defaultRowHeight="12.75" x14ac:dyDescent="0.2"/>
  <cols>
    <col min="1" max="1" width="32.5703125" style="17" customWidth="1"/>
    <col min="2" max="2" width="13.5703125" style="17" customWidth="1"/>
    <col min="3" max="3" width="16" style="17" customWidth="1"/>
    <col min="4" max="12" width="16.140625" style="17" customWidth="1"/>
    <col min="13" max="256" width="9.140625" style="17"/>
    <col min="257" max="257" width="27.42578125" style="17" customWidth="1"/>
    <col min="258" max="258" width="9.5703125" style="17" customWidth="1"/>
    <col min="259" max="259" width="9.85546875" style="17" customWidth="1"/>
    <col min="260" max="260" width="10.5703125" style="17" customWidth="1"/>
    <col min="261" max="261" width="11.5703125" style="17" customWidth="1"/>
    <col min="262" max="262" width="12.42578125" style="17" customWidth="1"/>
    <col min="263" max="263" width="12.28515625" style="17" customWidth="1"/>
    <col min="264" max="512" width="9.140625" style="17"/>
    <col min="513" max="513" width="27.42578125" style="17" customWidth="1"/>
    <col min="514" max="514" width="9.5703125" style="17" customWidth="1"/>
    <col min="515" max="515" width="9.85546875" style="17" customWidth="1"/>
    <col min="516" max="516" width="10.5703125" style="17" customWidth="1"/>
    <col min="517" max="517" width="11.5703125" style="17" customWidth="1"/>
    <col min="518" max="518" width="12.42578125" style="17" customWidth="1"/>
    <col min="519" max="519" width="12.28515625" style="17" customWidth="1"/>
    <col min="520" max="768" width="9.140625" style="17"/>
    <col min="769" max="769" width="27.42578125" style="17" customWidth="1"/>
    <col min="770" max="770" width="9.5703125" style="17" customWidth="1"/>
    <col min="771" max="771" width="9.85546875" style="17" customWidth="1"/>
    <col min="772" max="772" width="10.5703125" style="17" customWidth="1"/>
    <col min="773" max="773" width="11.5703125" style="17" customWidth="1"/>
    <col min="774" max="774" width="12.42578125" style="17" customWidth="1"/>
    <col min="775" max="775" width="12.28515625" style="17" customWidth="1"/>
    <col min="776" max="1024" width="9.140625" style="17"/>
    <col min="1025" max="1025" width="27.42578125" style="17" customWidth="1"/>
    <col min="1026" max="1026" width="9.5703125" style="17" customWidth="1"/>
    <col min="1027" max="1027" width="9.85546875" style="17" customWidth="1"/>
    <col min="1028" max="1028" width="10.5703125" style="17" customWidth="1"/>
    <col min="1029" max="1029" width="11.5703125" style="17" customWidth="1"/>
    <col min="1030" max="1030" width="12.42578125" style="17" customWidth="1"/>
    <col min="1031" max="1031" width="12.28515625" style="17" customWidth="1"/>
    <col min="1032" max="1280" width="9.140625" style="17"/>
    <col min="1281" max="1281" width="27.42578125" style="17" customWidth="1"/>
    <col min="1282" max="1282" width="9.5703125" style="17" customWidth="1"/>
    <col min="1283" max="1283" width="9.85546875" style="17" customWidth="1"/>
    <col min="1284" max="1284" width="10.5703125" style="17" customWidth="1"/>
    <col min="1285" max="1285" width="11.5703125" style="17" customWidth="1"/>
    <col min="1286" max="1286" width="12.42578125" style="17" customWidth="1"/>
    <col min="1287" max="1287" width="12.28515625" style="17" customWidth="1"/>
    <col min="1288" max="1536" width="9.140625" style="17"/>
    <col min="1537" max="1537" width="27.42578125" style="17" customWidth="1"/>
    <col min="1538" max="1538" width="9.5703125" style="17" customWidth="1"/>
    <col min="1539" max="1539" width="9.85546875" style="17" customWidth="1"/>
    <col min="1540" max="1540" width="10.5703125" style="17" customWidth="1"/>
    <col min="1541" max="1541" width="11.5703125" style="17" customWidth="1"/>
    <col min="1542" max="1542" width="12.42578125" style="17" customWidth="1"/>
    <col min="1543" max="1543" width="12.28515625" style="17" customWidth="1"/>
    <col min="1544" max="1792" width="9.140625" style="17"/>
    <col min="1793" max="1793" width="27.42578125" style="17" customWidth="1"/>
    <col min="1794" max="1794" width="9.5703125" style="17" customWidth="1"/>
    <col min="1795" max="1795" width="9.85546875" style="17" customWidth="1"/>
    <col min="1796" max="1796" width="10.5703125" style="17" customWidth="1"/>
    <col min="1797" max="1797" width="11.5703125" style="17" customWidth="1"/>
    <col min="1798" max="1798" width="12.42578125" style="17" customWidth="1"/>
    <col min="1799" max="1799" width="12.28515625" style="17" customWidth="1"/>
    <col min="1800" max="2048" width="9.140625" style="17"/>
    <col min="2049" max="2049" width="27.42578125" style="17" customWidth="1"/>
    <col min="2050" max="2050" width="9.5703125" style="17" customWidth="1"/>
    <col min="2051" max="2051" width="9.85546875" style="17" customWidth="1"/>
    <col min="2052" max="2052" width="10.5703125" style="17" customWidth="1"/>
    <col min="2053" max="2053" width="11.5703125" style="17" customWidth="1"/>
    <col min="2054" max="2054" width="12.42578125" style="17" customWidth="1"/>
    <col min="2055" max="2055" width="12.28515625" style="17" customWidth="1"/>
    <col min="2056" max="2304" width="9.140625" style="17"/>
    <col min="2305" max="2305" width="27.42578125" style="17" customWidth="1"/>
    <col min="2306" max="2306" width="9.5703125" style="17" customWidth="1"/>
    <col min="2307" max="2307" width="9.85546875" style="17" customWidth="1"/>
    <col min="2308" max="2308" width="10.5703125" style="17" customWidth="1"/>
    <col min="2309" max="2309" width="11.5703125" style="17" customWidth="1"/>
    <col min="2310" max="2310" width="12.42578125" style="17" customWidth="1"/>
    <col min="2311" max="2311" width="12.28515625" style="17" customWidth="1"/>
    <col min="2312" max="2560" width="9.140625" style="17"/>
    <col min="2561" max="2561" width="27.42578125" style="17" customWidth="1"/>
    <col min="2562" max="2562" width="9.5703125" style="17" customWidth="1"/>
    <col min="2563" max="2563" width="9.85546875" style="17" customWidth="1"/>
    <col min="2564" max="2564" width="10.5703125" style="17" customWidth="1"/>
    <col min="2565" max="2565" width="11.5703125" style="17" customWidth="1"/>
    <col min="2566" max="2566" width="12.42578125" style="17" customWidth="1"/>
    <col min="2567" max="2567" width="12.28515625" style="17" customWidth="1"/>
    <col min="2568" max="2816" width="9.140625" style="17"/>
    <col min="2817" max="2817" width="27.42578125" style="17" customWidth="1"/>
    <col min="2818" max="2818" width="9.5703125" style="17" customWidth="1"/>
    <col min="2819" max="2819" width="9.85546875" style="17" customWidth="1"/>
    <col min="2820" max="2820" width="10.5703125" style="17" customWidth="1"/>
    <col min="2821" max="2821" width="11.5703125" style="17" customWidth="1"/>
    <col min="2822" max="2822" width="12.42578125" style="17" customWidth="1"/>
    <col min="2823" max="2823" width="12.28515625" style="17" customWidth="1"/>
    <col min="2824" max="3072" width="9.140625" style="17"/>
    <col min="3073" max="3073" width="27.42578125" style="17" customWidth="1"/>
    <col min="3074" max="3074" width="9.5703125" style="17" customWidth="1"/>
    <col min="3075" max="3075" width="9.85546875" style="17" customWidth="1"/>
    <col min="3076" max="3076" width="10.5703125" style="17" customWidth="1"/>
    <col min="3077" max="3077" width="11.5703125" style="17" customWidth="1"/>
    <col min="3078" max="3078" width="12.42578125" style="17" customWidth="1"/>
    <col min="3079" max="3079" width="12.28515625" style="17" customWidth="1"/>
    <col min="3080" max="3328" width="9.140625" style="17"/>
    <col min="3329" max="3329" width="27.42578125" style="17" customWidth="1"/>
    <col min="3330" max="3330" width="9.5703125" style="17" customWidth="1"/>
    <col min="3331" max="3331" width="9.85546875" style="17" customWidth="1"/>
    <col min="3332" max="3332" width="10.5703125" style="17" customWidth="1"/>
    <col min="3333" max="3333" width="11.5703125" style="17" customWidth="1"/>
    <col min="3334" max="3334" width="12.42578125" style="17" customWidth="1"/>
    <col min="3335" max="3335" width="12.28515625" style="17" customWidth="1"/>
    <col min="3336" max="3584" width="9.140625" style="17"/>
    <col min="3585" max="3585" width="27.42578125" style="17" customWidth="1"/>
    <col min="3586" max="3586" width="9.5703125" style="17" customWidth="1"/>
    <col min="3587" max="3587" width="9.85546875" style="17" customWidth="1"/>
    <col min="3588" max="3588" width="10.5703125" style="17" customWidth="1"/>
    <col min="3589" max="3589" width="11.5703125" style="17" customWidth="1"/>
    <col min="3590" max="3590" width="12.42578125" style="17" customWidth="1"/>
    <col min="3591" max="3591" width="12.28515625" style="17" customWidth="1"/>
    <col min="3592" max="3840" width="9.140625" style="17"/>
    <col min="3841" max="3841" width="27.42578125" style="17" customWidth="1"/>
    <col min="3842" max="3842" width="9.5703125" style="17" customWidth="1"/>
    <col min="3843" max="3843" width="9.85546875" style="17" customWidth="1"/>
    <col min="3844" max="3844" width="10.5703125" style="17" customWidth="1"/>
    <col min="3845" max="3845" width="11.5703125" style="17" customWidth="1"/>
    <col min="3846" max="3846" width="12.42578125" style="17" customWidth="1"/>
    <col min="3847" max="3847" width="12.28515625" style="17" customWidth="1"/>
    <col min="3848" max="4096" width="9.140625" style="17"/>
    <col min="4097" max="4097" width="27.42578125" style="17" customWidth="1"/>
    <col min="4098" max="4098" width="9.5703125" style="17" customWidth="1"/>
    <col min="4099" max="4099" width="9.85546875" style="17" customWidth="1"/>
    <col min="4100" max="4100" width="10.5703125" style="17" customWidth="1"/>
    <col min="4101" max="4101" width="11.5703125" style="17" customWidth="1"/>
    <col min="4102" max="4102" width="12.42578125" style="17" customWidth="1"/>
    <col min="4103" max="4103" width="12.28515625" style="17" customWidth="1"/>
    <col min="4104" max="4352" width="9.140625" style="17"/>
    <col min="4353" max="4353" width="27.42578125" style="17" customWidth="1"/>
    <col min="4354" max="4354" width="9.5703125" style="17" customWidth="1"/>
    <col min="4355" max="4355" width="9.85546875" style="17" customWidth="1"/>
    <col min="4356" max="4356" width="10.5703125" style="17" customWidth="1"/>
    <col min="4357" max="4357" width="11.5703125" style="17" customWidth="1"/>
    <col min="4358" max="4358" width="12.42578125" style="17" customWidth="1"/>
    <col min="4359" max="4359" width="12.28515625" style="17" customWidth="1"/>
    <col min="4360" max="4608" width="9.140625" style="17"/>
    <col min="4609" max="4609" width="27.42578125" style="17" customWidth="1"/>
    <col min="4610" max="4610" width="9.5703125" style="17" customWidth="1"/>
    <col min="4611" max="4611" width="9.85546875" style="17" customWidth="1"/>
    <col min="4612" max="4612" width="10.5703125" style="17" customWidth="1"/>
    <col min="4613" max="4613" width="11.5703125" style="17" customWidth="1"/>
    <col min="4614" max="4614" width="12.42578125" style="17" customWidth="1"/>
    <col min="4615" max="4615" width="12.28515625" style="17" customWidth="1"/>
    <col min="4616" max="4864" width="9.140625" style="17"/>
    <col min="4865" max="4865" width="27.42578125" style="17" customWidth="1"/>
    <col min="4866" max="4866" width="9.5703125" style="17" customWidth="1"/>
    <col min="4867" max="4867" width="9.85546875" style="17" customWidth="1"/>
    <col min="4868" max="4868" width="10.5703125" style="17" customWidth="1"/>
    <col min="4869" max="4869" width="11.5703125" style="17" customWidth="1"/>
    <col min="4870" max="4870" width="12.42578125" style="17" customWidth="1"/>
    <col min="4871" max="4871" width="12.28515625" style="17" customWidth="1"/>
    <col min="4872" max="5120" width="9.140625" style="17"/>
    <col min="5121" max="5121" width="27.42578125" style="17" customWidth="1"/>
    <col min="5122" max="5122" width="9.5703125" style="17" customWidth="1"/>
    <col min="5123" max="5123" width="9.85546875" style="17" customWidth="1"/>
    <col min="5124" max="5124" width="10.5703125" style="17" customWidth="1"/>
    <col min="5125" max="5125" width="11.5703125" style="17" customWidth="1"/>
    <col min="5126" max="5126" width="12.42578125" style="17" customWidth="1"/>
    <col min="5127" max="5127" width="12.28515625" style="17" customWidth="1"/>
    <col min="5128" max="5376" width="9.140625" style="17"/>
    <col min="5377" max="5377" width="27.42578125" style="17" customWidth="1"/>
    <col min="5378" max="5378" width="9.5703125" style="17" customWidth="1"/>
    <col min="5379" max="5379" width="9.85546875" style="17" customWidth="1"/>
    <col min="5380" max="5380" width="10.5703125" style="17" customWidth="1"/>
    <col min="5381" max="5381" width="11.5703125" style="17" customWidth="1"/>
    <col min="5382" max="5382" width="12.42578125" style="17" customWidth="1"/>
    <col min="5383" max="5383" width="12.28515625" style="17" customWidth="1"/>
    <col min="5384" max="5632" width="9.140625" style="17"/>
    <col min="5633" max="5633" width="27.42578125" style="17" customWidth="1"/>
    <col min="5634" max="5634" width="9.5703125" style="17" customWidth="1"/>
    <col min="5635" max="5635" width="9.85546875" style="17" customWidth="1"/>
    <col min="5636" max="5636" width="10.5703125" style="17" customWidth="1"/>
    <col min="5637" max="5637" width="11.5703125" style="17" customWidth="1"/>
    <col min="5638" max="5638" width="12.42578125" style="17" customWidth="1"/>
    <col min="5639" max="5639" width="12.28515625" style="17" customWidth="1"/>
    <col min="5640" max="5888" width="9.140625" style="17"/>
    <col min="5889" max="5889" width="27.42578125" style="17" customWidth="1"/>
    <col min="5890" max="5890" width="9.5703125" style="17" customWidth="1"/>
    <col min="5891" max="5891" width="9.85546875" style="17" customWidth="1"/>
    <col min="5892" max="5892" width="10.5703125" style="17" customWidth="1"/>
    <col min="5893" max="5893" width="11.5703125" style="17" customWidth="1"/>
    <col min="5894" max="5894" width="12.42578125" style="17" customWidth="1"/>
    <col min="5895" max="5895" width="12.28515625" style="17" customWidth="1"/>
    <col min="5896" max="6144" width="9.140625" style="17"/>
    <col min="6145" max="6145" width="27.42578125" style="17" customWidth="1"/>
    <col min="6146" max="6146" width="9.5703125" style="17" customWidth="1"/>
    <col min="6147" max="6147" width="9.85546875" style="17" customWidth="1"/>
    <col min="6148" max="6148" width="10.5703125" style="17" customWidth="1"/>
    <col min="6149" max="6149" width="11.5703125" style="17" customWidth="1"/>
    <col min="6150" max="6150" width="12.42578125" style="17" customWidth="1"/>
    <col min="6151" max="6151" width="12.28515625" style="17" customWidth="1"/>
    <col min="6152" max="6400" width="9.140625" style="17"/>
    <col min="6401" max="6401" width="27.42578125" style="17" customWidth="1"/>
    <col min="6402" max="6402" width="9.5703125" style="17" customWidth="1"/>
    <col min="6403" max="6403" width="9.85546875" style="17" customWidth="1"/>
    <col min="6404" max="6404" width="10.5703125" style="17" customWidth="1"/>
    <col min="6405" max="6405" width="11.5703125" style="17" customWidth="1"/>
    <col min="6406" max="6406" width="12.42578125" style="17" customWidth="1"/>
    <col min="6407" max="6407" width="12.28515625" style="17" customWidth="1"/>
    <col min="6408" max="6656" width="9.140625" style="17"/>
    <col min="6657" max="6657" width="27.42578125" style="17" customWidth="1"/>
    <col min="6658" max="6658" width="9.5703125" style="17" customWidth="1"/>
    <col min="6659" max="6659" width="9.85546875" style="17" customWidth="1"/>
    <col min="6660" max="6660" width="10.5703125" style="17" customWidth="1"/>
    <col min="6661" max="6661" width="11.5703125" style="17" customWidth="1"/>
    <col min="6662" max="6662" width="12.42578125" style="17" customWidth="1"/>
    <col min="6663" max="6663" width="12.28515625" style="17" customWidth="1"/>
    <col min="6664" max="6912" width="9.140625" style="17"/>
    <col min="6913" max="6913" width="27.42578125" style="17" customWidth="1"/>
    <col min="6914" max="6914" width="9.5703125" style="17" customWidth="1"/>
    <col min="6915" max="6915" width="9.85546875" style="17" customWidth="1"/>
    <col min="6916" max="6916" width="10.5703125" style="17" customWidth="1"/>
    <col min="6917" max="6917" width="11.5703125" style="17" customWidth="1"/>
    <col min="6918" max="6918" width="12.42578125" style="17" customWidth="1"/>
    <col min="6919" max="6919" width="12.28515625" style="17" customWidth="1"/>
    <col min="6920" max="7168" width="9.140625" style="17"/>
    <col min="7169" max="7169" width="27.42578125" style="17" customWidth="1"/>
    <col min="7170" max="7170" width="9.5703125" style="17" customWidth="1"/>
    <col min="7171" max="7171" width="9.85546875" style="17" customWidth="1"/>
    <col min="7172" max="7172" width="10.5703125" style="17" customWidth="1"/>
    <col min="7173" max="7173" width="11.5703125" style="17" customWidth="1"/>
    <col min="7174" max="7174" width="12.42578125" style="17" customWidth="1"/>
    <col min="7175" max="7175" width="12.28515625" style="17" customWidth="1"/>
    <col min="7176" max="7424" width="9.140625" style="17"/>
    <col min="7425" max="7425" width="27.42578125" style="17" customWidth="1"/>
    <col min="7426" max="7426" width="9.5703125" style="17" customWidth="1"/>
    <col min="7427" max="7427" width="9.85546875" style="17" customWidth="1"/>
    <col min="7428" max="7428" width="10.5703125" style="17" customWidth="1"/>
    <col min="7429" max="7429" width="11.5703125" style="17" customWidth="1"/>
    <col min="7430" max="7430" width="12.42578125" style="17" customWidth="1"/>
    <col min="7431" max="7431" width="12.28515625" style="17" customWidth="1"/>
    <col min="7432" max="7680" width="9.140625" style="17"/>
    <col min="7681" max="7681" width="27.42578125" style="17" customWidth="1"/>
    <col min="7682" max="7682" width="9.5703125" style="17" customWidth="1"/>
    <col min="7683" max="7683" width="9.85546875" style="17" customWidth="1"/>
    <col min="7684" max="7684" width="10.5703125" style="17" customWidth="1"/>
    <col min="7685" max="7685" width="11.5703125" style="17" customWidth="1"/>
    <col min="7686" max="7686" width="12.42578125" style="17" customWidth="1"/>
    <col min="7687" max="7687" width="12.28515625" style="17" customWidth="1"/>
    <col min="7688" max="7936" width="9.140625" style="17"/>
    <col min="7937" max="7937" width="27.42578125" style="17" customWidth="1"/>
    <col min="7938" max="7938" width="9.5703125" style="17" customWidth="1"/>
    <col min="7939" max="7939" width="9.85546875" style="17" customWidth="1"/>
    <col min="7940" max="7940" width="10.5703125" style="17" customWidth="1"/>
    <col min="7941" max="7941" width="11.5703125" style="17" customWidth="1"/>
    <col min="7942" max="7942" width="12.42578125" style="17" customWidth="1"/>
    <col min="7943" max="7943" width="12.28515625" style="17" customWidth="1"/>
    <col min="7944" max="8192" width="9.140625" style="17"/>
    <col min="8193" max="8193" width="27.42578125" style="17" customWidth="1"/>
    <col min="8194" max="8194" width="9.5703125" style="17" customWidth="1"/>
    <col min="8195" max="8195" width="9.85546875" style="17" customWidth="1"/>
    <col min="8196" max="8196" width="10.5703125" style="17" customWidth="1"/>
    <col min="8197" max="8197" width="11.5703125" style="17" customWidth="1"/>
    <col min="8198" max="8198" width="12.42578125" style="17" customWidth="1"/>
    <col min="8199" max="8199" width="12.28515625" style="17" customWidth="1"/>
    <col min="8200" max="8448" width="9.140625" style="17"/>
    <col min="8449" max="8449" width="27.42578125" style="17" customWidth="1"/>
    <col min="8450" max="8450" width="9.5703125" style="17" customWidth="1"/>
    <col min="8451" max="8451" width="9.85546875" style="17" customWidth="1"/>
    <col min="8452" max="8452" width="10.5703125" style="17" customWidth="1"/>
    <col min="8453" max="8453" width="11.5703125" style="17" customWidth="1"/>
    <col min="8454" max="8454" width="12.42578125" style="17" customWidth="1"/>
    <col min="8455" max="8455" width="12.28515625" style="17" customWidth="1"/>
    <col min="8456" max="8704" width="9.140625" style="17"/>
    <col min="8705" max="8705" width="27.42578125" style="17" customWidth="1"/>
    <col min="8706" max="8706" width="9.5703125" style="17" customWidth="1"/>
    <col min="8707" max="8707" width="9.85546875" style="17" customWidth="1"/>
    <col min="8708" max="8708" width="10.5703125" style="17" customWidth="1"/>
    <col min="8709" max="8709" width="11.5703125" style="17" customWidth="1"/>
    <col min="8710" max="8710" width="12.42578125" style="17" customWidth="1"/>
    <col min="8711" max="8711" width="12.28515625" style="17" customWidth="1"/>
    <col min="8712" max="8960" width="9.140625" style="17"/>
    <col min="8961" max="8961" width="27.42578125" style="17" customWidth="1"/>
    <col min="8962" max="8962" width="9.5703125" style="17" customWidth="1"/>
    <col min="8963" max="8963" width="9.85546875" style="17" customWidth="1"/>
    <col min="8964" max="8964" width="10.5703125" style="17" customWidth="1"/>
    <col min="8965" max="8965" width="11.5703125" style="17" customWidth="1"/>
    <col min="8966" max="8966" width="12.42578125" style="17" customWidth="1"/>
    <col min="8967" max="8967" width="12.28515625" style="17" customWidth="1"/>
    <col min="8968" max="9216" width="9.140625" style="17"/>
    <col min="9217" max="9217" width="27.42578125" style="17" customWidth="1"/>
    <col min="9218" max="9218" width="9.5703125" style="17" customWidth="1"/>
    <col min="9219" max="9219" width="9.85546875" style="17" customWidth="1"/>
    <col min="9220" max="9220" width="10.5703125" style="17" customWidth="1"/>
    <col min="9221" max="9221" width="11.5703125" style="17" customWidth="1"/>
    <col min="9222" max="9222" width="12.42578125" style="17" customWidth="1"/>
    <col min="9223" max="9223" width="12.28515625" style="17" customWidth="1"/>
    <col min="9224" max="9472" width="9.140625" style="17"/>
    <col min="9473" max="9473" width="27.42578125" style="17" customWidth="1"/>
    <col min="9474" max="9474" width="9.5703125" style="17" customWidth="1"/>
    <col min="9475" max="9475" width="9.85546875" style="17" customWidth="1"/>
    <col min="9476" max="9476" width="10.5703125" style="17" customWidth="1"/>
    <col min="9477" max="9477" width="11.5703125" style="17" customWidth="1"/>
    <col min="9478" max="9478" width="12.42578125" style="17" customWidth="1"/>
    <col min="9479" max="9479" width="12.28515625" style="17" customWidth="1"/>
    <col min="9480" max="9728" width="9.140625" style="17"/>
    <col min="9729" max="9729" width="27.42578125" style="17" customWidth="1"/>
    <col min="9730" max="9730" width="9.5703125" style="17" customWidth="1"/>
    <col min="9731" max="9731" width="9.85546875" style="17" customWidth="1"/>
    <col min="9732" max="9732" width="10.5703125" style="17" customWidth="1"/>
    <col min="9733" max="9733" width="11.5703125" style="17" customWidth="1"/>
    <col min="9734" max="9734" width="12.42578125" style="17" customWidth="1"/>
    <col min="9735" max="9735" width="12.28515625" style="17" customWidth="1"/>
    <col min="9736" max="9984" width="9.140625" style="17"/>
    <col min="9985" max="9985" width="27.42578125" style="17" customWidth="1"/>
    <col min="9986" max="9986" width="9.5703125" style="17" customWidth="1"/>
    <col min="9987" max="9987" width="9.85546875" style="17" customWidth="1"/>
    <col min="9988" max="9988" width="10.5703125" style="17" customWidth="1"/>
    <col min="9989" max="9989" width="11.5703125" style="17" customWidth="1"/>
    <col min="9990" max="9990" width="12.42578125" style="17" customWidth="1"/>
    <col min="9991" max="9991" width="12.28515625" style="17" customWidth="1"/>
    <col min="9992" max="10240" width="9.140625" style="17"/>
    <col min="10241" max="10241" width="27.42578125" style="17" customWidth="1"/>
    <col min="10242" max="10242" width="9.5703125" style="17" customWidth="1"/>
    <col min="10243" max="10243" width="9.85546875" style="17" customWidth="1"/>
    <col min="10244" max="10244" width="10.5703125" style="17" customWidth="1"/>
    <col min="10245" max="10245" width="11.5703125" style="17" customWidth="1"/>
    <col min="10246" max="10246" width="12.42578125" style="17" customWidth="1"/>
    <col min="10247" max="10247" width="12.28515625" style="17" customWidth="1"/>
    <col min="10248" max="10496" width="9.140625" style="17"/>
    <col min="10497" max="10497" width="27.42578125" style="17" customWidth="1"/>
    <col min="10498" max="10498" width="9.5703125" style="17" customWidth="1"/>
    <col min="10499" max="10499" width="9.85546875" style="17" customWidth="1"/>
    <col min="10500" max="10500" width="10.5703125" style="17" customWidth="1"/>
    <col min="10501" max="10501" width="11.5703125" style="17" customWidth="1"/>
    <col min="10502" max="10502" width="12.42578125" style="17" customWidth="1"/>
    <col min="10503" max="10503" width="12.28515625" style="17" customWidth="1"/>
    <col min="10504" max="10752" width="9.140625" style="17"/>
    <col min="10753" max="10753" width="27.42578125" style="17" customWidth="1"/>
    <col min="10754" max="10754" width="9.5703125" style="17" customWidth="1"/>
    <col min="10755" max="10755" width="9.85546875" style="17" customWidth="1"/>
    <col min="10756" max="10756" width="10.5703125" style="17" customWidth="1"/>
    <col min="10757" max="10757" width="11.5703125" style="17" customWidth="1"/>
    <col min="10758" max="10758" width="12.42578125" style="17" customWidth="1"/>
    <col min="10759" max="10759" width="12.28515625" style="17" customWidth="1"/>
    <col min="10760" max="11008" width="9.140625" style="17"/>
    <col min="11009" max="11009" width="27.42578125" style="17" customWidth="1"/>
    <col min="11010" max="11010" width="9.5703125" style="17" customWidth="1"/>
    <col min="11011" max="11011" width="9.85546875" style="17" customWidth="1"/>
    <col min="11012" max="11012" width="10.5703125" style="17" customWidth="1"/>
    <col min="11013" max="11013" width="11.5703125" style="17" customWidth="1"/>
    <col min="11014" max="11014" width="12.42578125" style="17" customWidth="1"/>
    <col min="11015" max="11015" width="12.28515625" style="17" customWidth="1"/>
    <col min="11016" max="11264" width="9.140625" style="17"/>
    <col min="11265" max="11265" width="27.42578125" style="17" customWidth="1"/>
    <col min="11266" max="11266" width="9.5703125" style="17" customWidth="1"/>
    <col min="11267" max="11267" width="9.85546875" style="17" customWidth="1"/>
    <col min="11268" max="11268" width="10.5703125" style="17" customWidth="1"/>
    <col min="11269" max="11269" width="11.5703125" style="17" customWidth="1"/>
    <col min="11270" max="11270" width="12.42578125" style="17" customWidth="1"/>
    <col min="11271" max="11271" width="12.28515625" style="17" customWidth="1"/>
    <col min="11272" max="11520" width="9.140625" style="17"/>
    <col min="11521" max="11521" width="27.42578125" style="17" customWidth="1"/>
    <col min="11522" max="11522" width="9.5703125" style="17" customWidth="1"/>
    <col min="11523" max="11523" width="9.85546875" style="17" customWidth="1"/>
    <col min="11524" max="11524" width="10.5703125" style="17" customWidth="1"/>
    <col min="11525" max="11525" width="11.5703125" style="17" customWidth="1"/>
    <col min="11526" max="11526" width="12.42578125" style="17" customWidth="1"/>
    <col min="11527" max="11527" width="12.28515625" style="17" customWidth="1"/>
    <col min="11528" max="11776" width="9.140625" style="17"/>
    <col min="11777" max="11777" width="27.42578125" style="17" customWidth="1"/>
    <col min="11778" max="11778" width="9.5703125" style="17" customWidth="1"/>
    <col min="11779" max="11779" width="9.85546875" style="17" customWidth="1"/>
    <col min="11780" max="11780" width="10.5703125" style="17" customWidth="1"/>
    <col min="11781" max="11781" width="11.5703125" style="17" customWidth="1"/>
    <col min="11782" max="11782" width="12.42578125" style="17" customWidth="1"/>
    <col min="11783" max="11783" width="12.28515625" style="17" customWidth="1"/>
    <col min="11784" max="12032" width="9.140625" style="17"/>
    <col min="12033" max="12033" width="27.42578125" style="17" customWidth="1"/>
    <col min="12034" max="12034" width="9.5703125" style="17" customWidth="1"/>
    <col min="12035" max="12035" width="9.85546875" style="17" customWidth="1"/>
    <col min="12036" max="12036" width="10.5703125" style="17" customWidth="1"/>
    <col min="12037" max="12037" width="11.5703125" style="17" customWidth="1"/>
    <col min="12038" max="12038" width="12.42578125" style="17" customWidth="1"/>
    <col min="12039" max="12039" width="12.28515625" style="17" customWidth="1"/>
    <col min="12040" max="12288" width="9.140625" style="17"/>
    <col min="12289" max="12289" width="27.42578125" style="17" customWidth="1"/>
    <col min="12290" max="12290" width="9.5703125" style="17" customWidth="1"/>
    <col min="12291" max="12291" width="9.85546875" style="17" customWidth="1"/>
    <col min="12292" max="12292" width="10.5703125" style="17" customWidth="1"/>
    <col min="12293" max="12293" width="11.5703125" style="17" customWidth="1"/>
    <col min="12294" max="12294" width="12.42578125" style="17" customWidth="1"/>
    <col min="12295" max="12295" width="12.28515625" style="17" customWidth="1"/>
    <col min="12296" max="12544" width="9.140625" style="17"/>
    <col min="12545" max="12545" width="27.42578125" style="17" customWidth="1"/>
    <col min="12546" max="12546" width="9.5703125" style="17" customWidth="1"/>
    <col min="12547" max="12547" width="9.85546875" style="17" customWidth="1"/>
    <col min="12548" max="12548" width="10.5703125" style="17" customWidth="1"/>
    <col min="12549" max="12549" width="11.5703125" style="17" customWidth="1"/>
    <col min="12550" max="12550" width="12.42578125" style="17" customWidth="1"/>
    <col min="12551" max="12551" width="12.28515625" style="17" customWidth="1"/>
    <col min="12552" max="12800" width="9.140625" style="17"/>
    <col min="12801" max="12801" width="27.42578125" style="17" customWidth="1"/>
    <col min="12802" max="12802" width="9.5703125" style="17" customWidth="1"/>
    <col min="12803" max="12803" width="9.85546875" style="17" customWidth="1"/>
    <col min="12804" max="12804" width="10.5703125" style="17" customWidth="1"/>
    <col min="12805" max="12805" width="11.5703125" style="17" customWidth="1"/>
    <col min="12806" max="12806" width="12.42578125" style="17" customWidth="1"/>
    <col min="12807" max="12807" width="12.28515625" style="17" customWidth="1"/>
    <col min="12808" max="13056" width="9.140625" style="17"/>
    <col min="13057" max="13057" width="27.42578125" style="17" customWidth="1"/>
    <col min="13058" max="13058" width="9.5703125" style="17" customWidth="1"/>
    <col min="13059" max="13059" width="9.85546875" style="17" customWidth="1"/>
    <col min="13060" max="13060" width="10.5703125" style="17" customWidth="1"/>
    <col min="13061" max="13061" width="11.5703125" style="17" customWidth="1"/>
    <col min="13062" max="13062" width="12.42578125" style="17" customWidth="1"/>
    <col min="13063" max="13063" width="12.28515625" style="17" customWidth="1"/>
    <col min="13064" max="13312" width="9.140625" style="17"/>
    <col min="13313" max="13313" width="27.42578125" style="17" customWidth="1"/>
    <col min="13314" max="13314" width="9.5703125" style="17" customWidth="1"/>
    <col min="13315" max="13315" width="9.85546875" style="17" customWidth="1"/>
    <col min="13316" max="13316" width="10.5703125" style="17" customWidth="1"/>
    <col min="13317" max="13317" width="11.5703125" style="17" customWidth="1"/>
    <col min="13318" max="13318" width="12.42578125" style="17" customWidth="1"/>
    <col min="13319" max="13319" width="12.28515625" style="17" customWidth="1"/>
    <col min="13320" max="13568" width="9.140625" style="17"/>
    <col min="13569" max="13569" width="27.42578125" style="17" customWidth="1"/>
    <col min="13570" max="13570" width="9.5703125" style="17" customWidth="1"/>
    <col min="13571" max="13571" width="9.85546875" style="17" customWidth="1"/>
    <col min="13572" max="13572" width="10.5703125" style="17" customWidth="1"/>
    <col min="13573" max="13573" width="11.5703125" style="17" customWidth="1"/>
    <col min="13574" max="13574" width="12.42578125" style="17" customWidth="1"/>
    <col min="13575" max="13575" width="12.28515625" style="17" customWidth="1"/>
    <col min="13576" max="13824" width="9.140625" style="17"/>
    <col min="13825" max="13825" width="27.42578125" style="17" customWidth="1"/>
    <col min="13826" max="13826" width="9.5703125" style="17" customWidth="1"/>
    <col min="13827" max="13827" width="9.85546875" style="17" customWidth="1"/>
    <col min="13828" max="13828" width="10.5703125" style="17" customWidth="1"/>
    <col min="13829" max="13829" width="11.5703125" style="17" customWidth="1"/>
    <col min="13830" max="13830" width="12.42578125" style="17" customWidth="1"/>
    <col min="13831" max="13831" width="12.28515625" style="17" customWidth="1"/>
    <col min="13832" max="14080" width="9.140625" style="17"/>
    <col min="14081" max="14081" width="27.42578125" style="17" customWidth="1"/>
    <col min="14082" max="14082" width="9.5703125" style="17" customWidth="1"/>
    <col min="14083" max="14083" width="9.85546875" style="17" customWidth="1"/>
    <col min="14084" max="14084" width="10.5703125" style="17" customWidth="1"/>
    <col min="14085" max="14085" width="11.5703125" style="17" customWidth="1"/>
    <col min="14086" max="14086" width="12.42578125" style="17" customWidth="1"/>
    <col min="14087" max="14087" width="12.28515625" style="17" customWidth="1"/>
    <col min="14088" max="14336" width="9.140625" style="17"/>
    <col min="14337" max="14337" width="27.42578125" style="17" customWidth="1"/>
    <col min="14338" max="14338" width="9.5703125" style="17" customWidth="1"/>
    <col min="14339" max="14339" width="9.85546875" style="17" customWidth="1"/>
    <col min="14340" max="14340" width="10.5703125" style="17" customWidth="1"/>
    <col min="14341" max="14341" width="11.5703125" style="17" customWidth="1"/>
    <col min="14342" max="14342" width="12.42578125" style="17" customWidth="1"/>
    <col min="14343" max="14343" width="12.28515625" style="17" customWidth="1"/>
    <col min="14344" max="14592" width="9.140625" style="17"/>
    <col min="14593" max="14593" width="27.42578125" style="17" customWidth="1"/>
    <col min="14594" max="14594" width="9.5703125" style="17" customWidth="1"/>
    <col min="14595" max="14595" width="9.85546875" style="17" customWidth="1"/>
    <col min="14596" max="14596" width="10.5703125" style="17" customWidth="1"/>
    <col min="14597" max="14597" width="11.5703125" style="17" customWidth="1"/>
    <col min="14598" max="14598" width="12.42578125" style="17" customWidth="1"/>
    <col min="14599" max="14599" width="12.28515625" style="17" customWidth="1"/>
    <col min="14600" max="14848" width="9.140625" style="17"/>
    <col min="14849" max="14849" width="27.42578125" style="17" customWidth="1"/>
    <col min="14850" max="14850" width="9.5703125" style="17" customWidth="1"/>
    <col min="14851" max="14851" width="9.85546875" style="17" customWidth="1"/>
    <col min="14852" max="14852" width="10.5703125" style="17" customWidth="1"/>
    <col min="14853" max="14853" width="11.5703125" style="17" customWidth="1"/>
    <col min="14854" max="14854" width="12.42578125" style="17" customWidth="1"/>
    <col min="14855" max="14855" width="12.28515625" style="17" customWidth="1"/>
    <col min="14856" max="15104" width="9.140625" style="17"/>
    <col min="15105" max="15105" width="27.42578125" style="17" customWidth="1"/>
    <col min="15106" max="15106" width="9.5703125" style="17" customWidth="1"/>
    <col min="15107" max="15107" width="9.85546875" style="17" customWidth="1"/>
    <col min="15108" max="15108" width="10.5703125" style="17" customWidth="1"/>
    <col min="15109" max="15109" width="11.5703125" style="17" customWidth="1"/>
    <col min="15110" max="15110" width="12.42578125" style="17" customWidth="1"/>
    <col min="15111" max="15111" width="12.28515625" style="17" customWidth="1"/>
    <col min="15112" max="15360" width="9.140625" style="17"/>
    <col min="15361" max="15361" width="27.42578125" style="17" customWidth="1"/>
    <col min="15362" max="15362" width="9.5703125" style="17" customWidth="1"/>
    <col min="15363" max="15363" width="9.85546875" style="17" customWidth="1"/>
    <col min="15364" max="15364" width="10.5703125" style="17" customWidth="1"/>
    <col min="15365" max="15365" width="11.5703125" style="17" customWidth="1"/>
    <col min="15366" max="15366" width="12.42578125" style="17" customWidth="1"/>
    <col min="15367" max="15367" width="12.28515625" style="17" customWidth="1"/>
    <col min="15368" max="15616" width="9.140625" style="17"/>
    <col min="15617" max="15617" width="27.42578125" style="17" customWidth="1"/>
    <col min="15618" max="15618" width="9.5703125" style="17" customWidth="1"/>
    <col min="15619" max="15619" width="9.85546875" style="17" customWidth="1"/>
    <col min="15620" max="15620" width="10.5703125" style="17" customWidth="1"/>
    <col min="15621" max="15621" width="11.5703125" style="17" customWidth="1"/>
    <col min="15622" max="15622" width="12.42578125" style="17" customWidth="1"/>
    <col min="15623" max="15623" width="12.28515625" style="17" customWidth="1"/>
    <col min="15624" max="15872" width="9.140625" style="17"/>
    <col min="15873" max="15873" width="27.42578125" style="17" customWidth="1"/>
    <col min="15874" max="15874" width="9.5703125" style="17" customWidth="1"/>
    <col min="15875" max="15875" width="9.85546875" style="17" customWidth="1"/>
    <col min="15876" max="15876" width="10.5703125" style="17" customWidth="1"/>
    <col min="15877" max="15877" width="11.5703125" style="17" customWidth="1"/>
    <col min="15878" max="15878" width="12.42578125" style="17" customWidth="1"/>
    <col min="15879" max="15879" width="12.28515625" style="17" customWidth="1"/>
    <col min="15880" max="16128" width="9.140625" style="17"/>
    <col min="16129" max="16129" width="27.42578125" style="17" customWidth="1"/>
    <col min="16130" max="16130" width="9.5703125" style="17" customWidth="1"/>
    <col min="16131" max="16131" width="9.85546875" style="17" customWidth="1"/>
    <col min="16132" max="16132" width="10.5703125" style="17" customWidth="1"/>
    <col min="16133" max="16133" width="11.5703125" style="17" customWidth="1"/>
    <col min="16134" max="16134" width="12.42578125" style="17" customWidth="1"/>
    <col min="16135" max="16135" width="12.28515625" style="17" customWidth="1"/>
    <col min="16136" max="16384" width="9.140625" style="17"/>
  </cols>
  <sheetData>
    <row r="1" spans="1:15" ht="24.95" customHeight="1" x14ac:dyDescent="0.2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5" ht="18.75" customHeight="1" x14ac:dyDescent="0.2">
      <c r="A2" s="92" t="s">
        <v>23</v>
      </c>
      <c r="B2" s="92" t="s">
        <v>1</v>
      </c>
      <c r="C2" s="92" t="s">
        <v>21</v>
      </c>
      <c r="D2" s="92"/>
      <c r="E2" s="92"/>
      <c r="F2" s="92"/>
      <c r="G2" s="92"/>
      <c r="H2" s="92"/>
      <c r="I2" s="92"/>
      <c r="J2" s="92"/>
      <c r="K2" s="92"/>
      <c r="L2" s="92"/>
    </row>
    <row r="3" spans="1:15" ht="15.75" x14ac:dyDescent="0.2">
      <c r="A3" s="92"/>
      <c r="B3" s="92"/>
      <c r="C3" s="92" t="s">
        <v>2</v>
      </c>
      <c r="D3" s="92" t="s">
        <v>22</v>
      </c>
      <c r="E3" s="92"/>
      <c r="F3" s="92"/>
      <c r="G3" s="92"/>
      <c r="H3" s="92" t="s">
        <v>3</v>
      </c>
      <c r="I3" s="92" t="s">
        <v>22</v>
      </c>
      <c r="J3" s="92"/>
      <c r="K3" s="92"/>
      <c r="L3" s="92"/>
    </row>
    <row r="4" spans="1:15" ht="40.5" customHeight="1" x14ac:dyDescent="0.2">
      <c r="A4" s="77"/>
      <c r="B4" s="92"/>
      <c r="C4" s="92"/>
      <c r="D4" s="34" t="s">
        <v>4</v>
      </c>
      <c r="E4" s="34" t="s">
        <v>5</v>
      </c>
      <c r="F4" s="34" t="s">
        <v>6</v>
      </c>
      <c r="G4" s="34" t="s">
        <v>7</v>
      </c>
      <c r="H4" s="92"/>
      <c r="I4" s="34" t="s">
        <v>8</v>
      </c>
      <c r="J4" s="34" t="s">
        <v>9</v>
      </c>
      <c r="K4" s="34" t="s">
        <v>10</v>
      </c>
      <c r="L4" s="34" t="s">
        <v>11</v>
      </c>
    </row>
    <row r="5" spans="1:15" ht="18.75" customHeight="1" x14ac:dyDescent="0.25">
      <c r="A5" s="43" t="s">
        <v>86</v>
      </c>
      <c r="B5" s="18">
        <f>C5+H5</f>
        <v>634</v>
      </c>
      <c r="C5" s="18">
        <f>D5+E5+F5+G5</f>
        <v>634</v>
      </c>
      <c r="D5" s="70">
        <v>105</v>
      </c>
      <c r="E5" s="70">
        <v>176</v>
      </c>
      <c r="F5" s="70">
        <v>176</v>
      </c>
      <c r="G5" s="70">
        <v>177</v>
      </c>
      <c r="H5" s="18"/>
      <c r="I5" s="18"/>
      <c r="J5" s="18"/>
      <c r="K5" s="18"/>
      <c r="L5" s="18"/>
      <c r="O5" s="31"/>
    </row>
    <row r="6" spans="1:15" ht="18.75" customHeight="1" x14ac:dyDescent="0.25">
      <c r="A6" s="44" t="s">
        <v>84</v>
      </c>
      <c r="B6" s="18">
        <f t="shared" ref="B6:B7" si="0">C6+H6</f>
        <v>305</v>
      </c>
      <c r="C6" s="18">
        <f t="shared" ref="C6:C7" si="1">D6+E6+F6+G6</f>
        <v>305</v>
      </c>
      <c r="D6" s="70">
        <v>65</v>
      </c>
      <c r="E6" s="70">
        <v>80</v>
      </c>
      <c r="F6" s="70">
        <v>80</v>
      </c>
      <c r="G6" s="70">
        <v>80</v>
      </c>
      <c r="H6" s="18"/>
      <c r="I6" s="18"/>
      <c r="J6" s="18"/>
      <c r="K6" s="18"/>
      <c r="L6" s="18"/>
      <c r="O6" s="31"/>
    </row>
    <row r="7" spans="1:15" ht="18.75" customHeight="1" x14ac:dyDescent="0.25">
      <c r="A7" s="44" t="s">
        <v>87</v>
      </c>
      <c r="B7" s="18">
        <f t="shared" si="0"/>
        <v>88</v>
      </c>
      <c r="C7" s="18">
        <f t="shared" si="1"/>
        <v>88</v>
      </c>
      <c r="D7" s="70">
        <v>88</v>
      </c>
      <c r="E7" s="70">
        <v>0</v>
      </c>
      <c r="F7" s="70">
        <v>0</v>
      </c>
      <c r="G7" s="70">
        <v>0</v>
      </c>
      <c r="H7" s="18"/>
      <c r="I7" s="18"/>
      <c r="J7" s="18"/>
      <c r="K7" s="18"/>
      <c r="L7" s="18"/>
      <c r="O7" s="31"/>
    </row>
    <row r="8" spans="1:15" s="16" customFormat="1" ht="18.75" customHeight="1" x14ac:dyDescent="0.2">
      <c r="A8" s="11" t="s">
        <v>18</v>
      </c>
      <c r="B8" s="19">
        <f>C8+H8</f>
        <v>1027</v>
      </c>
      <c r="C8" s="19">
        <f>D8+E8+F8+G8</f>
        <v>1027</v>
      </c>
      <c r="D8" s="19">
        <f>SUM(D5:D7)</f>
        <v>258</v>
      </c>
      <c r="E8" s="19">
        <f>SUM(E5:E7)</f>
        <v>256</v>
      </c>
      <c r="F8" s="19">
        <f>SUM(F5:F7)</f>
        <v>256</v>
      </c>
      <c r="G8" s="19">
        <f>SUM(G5:G7)</f>
        <v>257</v>
      </c>
      <c r="H8" s="19"/>
      <c r="I8" s="19"/>
      <c r="J8" s="19"/>
      <c r="K8" s="19"/>
      <c r="L8" s="19"/>
      <c r="N8" s="32"/>
    </row>
    <row r="10" spans="1:15" ht="24.95" customHeight="1" x14ac:dyDescent="0.2">
      <c r="A10" s="80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5" ht="15.75" x14ac:dyDescent="0.2">
      <c r="A11" s="93" t="s">
        <v>27</v>
      </c>
      <c r="B11" s="92" t="s">
        <v>1</v>
      </c>
      <c r="C11" s="92" t="s">
        <v>21</v>
      </c>
      <c r="D11" s="92"/>
      <c r="E11" s="92"/>
      <c r="F11" s="92"/>
      <c r="G11" s="92"/>
      <c r="H11" s="92"/>
      <c r="I11" s="92"/>
      <c r="J11" s="92"/>
      <c r="K11" s="92"/>
      <c r="L11" s="92"/>
    </row>
    <row r="12" spans="1:15" ht="18.75" customHeight="1" x14ac:dyDescent="0.2">
      <c r="A12" s="93"/>
      <c r="B12" s="92"/>
      <c r="C12" s="92" t="s">
        <v>2</v>
      </c>
      <c r="D12" s="92" t="s">
        <v>22</v>
      </c>
      <c r="E12" s="92"/>
      <c r="F12" s="92"/>
      <c r="G12" s="92"/>
      <c r="H12" s="92" t="s">
        <v>3</v>
      </c>
      <c r="I12" s="92" t="s">
        <v>22</v>
      </c>
      <c r="J12" s="92"/>
      <c r="K12" s="92"/>
      <c r="L12" s="92"/>
    </row>
    <row r="13" spans="1:15" ht="40.5" customHeight="1" x14ac:dyDescent="0.2">
      <c r="A13" s="93"/>
      <c r="B13" s="92"/>
      <c r="C13" s="92"/>
      <c r="D13" s="34" t="s">
        <v>4</v>
      </c>
      <c r="E13" s="34" t="s">
        <v>5</v>
      </c>
      <c r="F13" s="34" t="s">
        <v>6</v>
      </c>
      <c r="G13" s="34" t="s">
        <v>7</v>
      </c>
      <c r="H13" s="92"/>
      <c r="I13" s="34" t="s">
        <v>8</v>
      </c>
      <c r="J13" s="34" t="s">
        <v>9</v>
      </c>
      <c r="K13" s="34" t="s">
        <v>10</v>
      </c>
      <c r="L13" s="34" t="s">
        <v>11</v>
      </c>
    </row>
    <row r="14" spans="1:15" ht="18.75" customHeight="1" x14ac:dyDescent="0.2">
      <c r="A14" s="93"/>
      <c r="B14" s="18">
        <f>C14+H14</f>
        <v>0</v>
      </c>
      <c r="C14" s="18"/>
      <c r="D14" s="18"/>
      <c r="E14" s="20"/>
      <c r="F14" s="20"/>
      <c r="G14" s="20"/>
      <c r="H14" s="18">
        <f>I14+J14+K14+L14</f>
        <v>0</v>
      </c>
      <c r="I14" s="28"/>
      <c r="J14" s="40"/>
      <c r="K14" s="40"/>
      <c r="L14" s="40"/>
    </row>
    <row r="15" spans="1:15" ht="18.75" customHeight="1" x14ac:dyDescent="0.2">
      <c r="A15" s="11" t="s">
        <v>18</v>
      </c>
      <c r="B15" s="19">
        <f>C15+H15</f>
        <v>0</v>
      </c>
      <c r="C15" s="19"/>
      <c r="D15" s="19"/>
      <c r="E15" s="19"/>
      <c r="F15" s="19"/>
      <c r="G15" s="19"/>
      <c r="H15" s="19">
        <f>I15+J15+K15+L15</f>
        <v>0</v>
      </c>
      <c r="I15" s="19">
        <f>SUM(I14:I14)</f>
        <v>0</v>
      </c>
      <c r="J15" s="19">
        <f>SUM(J14:J14)</f>
        <v>0</v>
      </c>
      <c r="K15" s="19">
        <f>SUM(K14:K14)</f>
        <v>0</v>
      </c>
      <c r="L15" s="19">
        <f>SUM(L14:L14)</f>
        <v>0</v>
      </c>
    </row>
    <row r="17" spans="1:12" ht="24.95" customHeight="1" x14ac:dyDescent="0.2">
      <c r="A17" s="90" t="s">
        <v>31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8.75" customHeight="1" x14ac:dyDescent="0.2">
      <c r="A18" s="92" t="s">
        <v>23</v>
      </c>
      <c r="B18" s="92" t="s">
        <v>1</v>
      </c>
      <c r="C18" s="92" t="s">
        <v>21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5.75" customHeight="1" x14ac:dyDescent="0.2">
      <c r="A19" s="92"/>
      <c r="B19" s="92"/>
      <c r="C19" s="92" t="s">
        <v>2</v>
      </c>
      <c r="D19" s="92" t="s">
        <v>22</v>
      </c>
      <c r="E19" s="92"/>
      <c r="F19" s="92"/>
      <c r="G19" s="92"/>
      <c r="H19" s="92" t="s">
        <v>3</v>
      </c>
      <c r="I19" s="92" t="s">
        <v>22</v>
      </c>
      <c r="J19" s="92"/>
      <c r="K19" s="92"/>
      <c r="L19" s="92"/>
    </row>
    <row r="20" spans="1:12" ht="40.5" customHeight="1" x14ac:dyDescent="0.2">
      <c r="A20" s="77"/>
      <c r="B20" s="92"/>
      <c r="C20" s="92"/>
      <c r="D20" s="34" t="s">
        <v>4</v>
      </c>
      <c r="E20" s="34" t="s">
        <v>5</v>
      </c>
      <c r="F20" s="34" t="s">
        <v>6</v>
      </c>
      <c r="G20" s="34" t="s">
        <v>7</v>
      </c>
      <c r="H20" s="92"/>
      <c r="I20" s="34" t="s">
        <v>8</v>
      </c>
      <c r="J20" s="34" t="s">
        <v>9</v>
      </c>
      <c r="K20" s="34" t="s">
        <v>10</v>
      </c>
      <c r="L20" s="34" t="s">
        <v>11</v>
      </c>
    </row>
    <row r="21" spans="1:12" ht="18.75" customHeight="1" x14ac:dyDescent="0.25">
      <c r="A21" s="71" t="s">
        <v>92</v>
      </c>
      <c r="B21" s="7">
        <f t="shared" ref="B21:B24" si="2">C21+H21</f>
        <v>138</v>
      </c>
      <c r="C21" s="7">
        <f t="shared" ref="C21:C24" si="3">D21+E21+F21+G21</f>
        <v>138</v>
      </c>
      <c r="D21" s="69">
        <v>42</v>
      </c>
      <c r="E21" s="69">
        <v>34</v>
      </c>
      <c r="F21" s="69">
        <v>34</v>
      </c>
      <c r="G21" s="69">
        <v>28</v>
      </c>
      <c r="H21" s="7"/>
      <c r="I21" s="18"/>
      <c r="J21" s="18"/>
      <c r="K21" s="18"/>
      <c r="L21" s="18"/>
    </row>
    <row r="22" spans="1:12" ht="18.75" customHeight="1" x14ac:dyDescent="0.25">
      <c r="A22" s="71" t="s">
        <v>88</v>
      </c>
      <c r="B22" s="7">
        <f t="shared" si="2"/>
        <v>96</v>
      </c>
      <c r="C22" s="7">
        <f t="shared" si="3"/>
        <v>96</v>
      </c>
      <c r="D22" s="69">
        <v>30</v>
      </c>
      <c r="E22" s="69">
        <v>24</v>
      </c>
      <c r="F22" s="69">
        <v>24</v>
      </c>
      <c r="G22" s="69">
        <v>18</v>
      </c>
      <c r="H22" s="7"/>
      <c r="I22" s="18"/>
      <c r="J22" s="18"/>
      <c r="K22" s="18"/>
      <c r="L22" s="18"/>
    </row>
    <row r="23" spans="1:12" ht="18.75" customHeight="1" x14ac:dyDescent="0.25">
      <c r="A23" s="71" t="s">
        <v>89</v>
      </c>
      <c r="B23" s="7">
        <f t="shared" si="2"/>
        <v>157</v>
      </c>
      <c r="C23" s="7">
        <f t="shared" si="3"/>
        <v>157</v>
      </c>
      <c r="D23" s="69">
        <v>46</v>
      </c>
      <c r="E23" s="69">
        <v>39</v>
      </c>
      <c r="F23" s="69">
        <v>39</v>
      </c>
      <c r="G23" s="69">
        <v>33</v>
      </c>
      <c r="H23" s="7"/>
      <c r="I23" s="18"/>
      <c r="J23" s="18"/>
      <c r="K23" s="18"/>
      <c r="L23" s="18"/>
    </row>
    <row r="24" spans="1:12" s="16" customFormat="1" ht="18.75" customHeight="1" x14ac:dyDescent="0.2">
      <c r="A24" s="11" t="s">
        <v>18</v>
      </c>
      <c r="B24" s="10">
        <f t="shared" si="2"/>
        <v>391</v>
      </c>
      <c r="C24" s="10">
        <f t="shared" si="3"/>
        <v>391</v>
      </c>
      <c r="D24" s="19">
        <f>SUM(D21:D23)</f>
        <v>118</v>
      </c>
      <c r="E24" s="19">
        <f>SUM(E21:E23)</f>
        <v>97</v>
      </c>
      <c r="F24" s="19">
        <f>SUM(F21:F23)</f>
        <v>97</v>
      </c>
      <c r="G24" s="19">
        <f>SUM(G21:G23)</f>
        <v>79</v>
      </c>
      <c r="H24" s="10"/>
      <c r="I24" s="19"/>
      <c r="J24" s="19"/>
      <c r="K24" s="19"/>
      <c r="L24" s="19"/>
    </row>
    <row r="26" spans="1:12" ht="24.95" customHeight="1" x14ac:dyDescent="0.2">
      <c r="A26" s="90" t="s">
        <v>32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5.75" x14ac:dyDescent="0.2">
      <c r="A27" s="93" t="s">
        <v>28</v>
      </c>
      <c r="B27" s="92" t="s">
        <v>1</v>
      </c>
      <c r="C27" s="92" t="s">
        <v>21</v>
      </c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5.75" customHeight="1" x14ac:dyDescent="0.2">
      <c r="A28" s="93"/>
      <c r="B28" s="92"/>
      <c r="C28" s="92" t="s">
        <v>2</v>
      </c>
      <c r="D28" s="92" t="s">
        <v>22</v>
      </c>
      <c r="E28" s="92"/>
      <c r="F28" s="92"/>
      <c r="G28" s="92"/>
      <c r="H28" s="92" t="s">
        <v>3</v>
      </c>
      <c r="I28" s="92" t="s">
        <v>22</v>
      </c>
      <c r="J28" s="92"/>
      <c r="K28" s="92"/>
      <c r="L28" s="92"/>
    </row>
    <row r="29" spans="1:12" ht="40.5" customHeight="1" x14ac:dyDescent="0.2">
      <c r="A29" s="93"/>
      <c r="B29" s="92"/>
      <c r="C29" s="92"/>
      <c r="D29" s="34" t="s">
        <v>4</v>
      </c>
      <c r="E29" s="34" t="s">
        <v>5</v>
      </c>
      <c r="F29" s="34" t="s">
        <v>6</v>
      </c>
      <c r="G29" s="34" t="s">
        <v>7</v>
      </c>
      <c r="H29" s="92"/>
      <c r="I29" s="34" t="s">
        <v>8</v>
      </c>
      <c r="J29" s="34" t="s">
        <v>9</v>
      </c>
      <c r="K29" s="34" t="s">
        <v>10</v>
      </c>
      <c r="L29" s="34" t="s">
        <v>11</v>
      </c>
    </row>
    <row r="30" spans="1:12" ht="18.75" customHeight="1" thickBot="1" x14ac:dyDescent="0.3">
      <c r="A30" s="93"/>
      <c r="B30" s="18">
        <f>C30+H30</f>
        <v>3160</v>
      </c>
      <c r="C30" s="18">
        <f>D30+E30+F30+G30</f>
        <v>3160</v>
      </c>
      <c r="D30" s="73">
        <v>792</v>
      </c>
      <c r="E30" s="73">
        <v>788</v>
      </c>
      <c r="F30" s="73">
        <v>788</v>
      </c>
      <c r="G30" s="73">
        <v>792</v>
      </c>
      <c r="H30" s="18"/>
      <c r="I30" s="18"/>
      <c r="J30" s="18"/>
      <c r="K30" s="18"/>
      <c r="L30" s="18"/>
    </row>
    <row r="31" spans="1:12" ht="18.75" customHeight="1" x14ac:dyDescent="0.2">
      <c r="A31" s="11" t="s">
        <v>18</v>
      </c>
      <c r="B31" s="19">
        <f>C31+H31</f>
        <v>3160</v>
      </c>
      <c r="C31" s="19">
        <f>D31+E31+F31+G31</f>
        <v>3160</v>
      </c>
      <c r="D31" s="19">
        <f>SUM(D30:D30)</f>
        <v>792</v>
      </c>
      <c r="E31" s="19">
        <f>SUM(E30:E30)</f>
        <v>788</v>
      </c>
      <c r="F31" s="19">
        <f>SUM(F30:F30)</f>
        <v>788</v>
      </c>
      <c r="G31" s="19">
        <f>SUM(G30:G30)</f>
        <v>792</v>
      </c>
      <c r="H31" s="19"/>
      <c r="I31" s="19"/>
      <c r="J31" s="19"/>
      <c r="K31" s="19"/>
      <c r="L31" s="19"/>
    </row>
    <row r="37" spans="5:5" ht="12.75" customHeight="1" x14ac:dyDescent="0.2">
      <c r="E37" s="31"/>
    </row>
  </sheetData>
  <mergeCells count="32">
    <mergeCell ref="A10:L10"/>
    <mergeCell ref="A11:A14"/>
    <mergeCell ref="B11:B13"/>
    <mergeCell ref="C11:L11"/>
    <mergeCell ref="C12:C13"/>
    <mergeCell ref="D12:G12"/>
    <mergeCell ref="H12:H13"/>
    <mergeCell ref="I12:L12"/>
    <mergeCell ref="A26:L26"/>
    <mergeCell ref="A27:A30"/>
    <mergeCell ref="B27:B29"/>
    <mergeCell ref="C27:L27"/>
    <mergeCell ref="C28:C29"/>
    <mergeCell ref="D28:G28"/>
    <mergeCell ref="H28:H29"/>
    <mergeCell ref="I28:L28"/>
    <mergeCell ref="A17:L17"/>
    <mergeCell ref="A18:A20"/>
    <mergeCell ref="B18:B20"/>
    <mergeCell ref="C18:L18"/>
    <mergeCell ref="C19:C20"/>
    <mergeCell ref="D19:G19"/>
    <mergeCell ref="H19:H20"/>
    <mergeCell ref="I19:L19"/>
    <mergeCell ref="A1:L1"/>
    <mergeCell ref="A2:A4"/>
    <mergeCell ref="B2:B4"/>
    <mergeCell ref="C2:L2"/>
    <mergeCell ref="C3:C4"/>
    <mergeCell ref="D3:G3"/>
    <mergeCell ref="H3:H4"/>
    <mergeCell ref="I3:L3"/>
  </mergeCells>
  <printOptions horizontalCentered="1"/>
  <pageMargins left="0.59055118110236227" right="0.39370078740157483" top="0.51181102362204722" bottom="0.51181102362204722" header="0.51181102362204722" footer="0.51181102362204722"/>
  <pageSetup paperSize="9" scale="65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0902 (проф)</vt:lpstr>
      <vt:lpstr>0902 (забол, неотл)</vt:lpstr>
      <vt:lpstr>0902 исследования</vt:lpstr>
      <vt:lpstr>0901, 0903, 0904</vt:lpstr>
      <vt:lpstr>'0901, 0903, 0904'!Область_печати</vt:lpstr>
      <vt:lpstr>'0902 (забол, неотл)'!Область_печати</vt:lpstr>
      <vt:lpstr>'0902 (проф)'!Область_печати</vt:lpstr>
      <vt:lpstr>'0902 исследования'!Область_печати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Rajkova</cp:lastModifiedBy>
  <cp:lastPrinted>2022-01-28T07:15:19Z</cp:lastPrinted>
  <dcterms:created xsi:type="dcterms:W3CDTF">2006-11-28T09:39:13Z</dcterms:created>
  <dcterms:modified xsi:type="dcterms:W3CDTF">2022-02-17T07:14:18Z</dcterms:modified>
</cp:coreProperties>
</file>